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80" windowHeight="6390" activeTab="0"/>
  </bookViews>
  <sheets>
    <sheet name="IS" sheetId="1" r:id="rId1"/>
    <sheet name="BS" sheetId="2" r:id="rId2"/>
    <sheet name="Equity" sheetId="3" r:id="rId3"/>
    <sheet name="CFS" sheetId="4" r:id="rId4"/>
  </sheets>
  <definedNames>
    <definedName name="_xlnm.Print_Area" localSheetId="1">'BS'!$A$1:$G$67</definedName>
    <definedName name="_xlnm.Print_Area" localSheetId="3">'CFS'!$A$1:$F$72</definedName>
    <definedName name="_xlnm.Print_Area" localSheetId="2">'Equity'!$A$1:$K$39</definedName>
    <definedName name="_xlnm.Print_Area" localSheetId="0">'IS'!$A$1:$I$67</definedName>
    <definedName name="_xlnm.Print_Titles" localSheetId="1">'BS'!$1:$5</definedName>
  </definedNames>
  <calcPr fullCalcOnLoad="1"/>
</workbook>
</file>

<file path=xl/sharedStrings.xml><?xml version="1.0" encoding="utf-8"?>
<sst xmlns="http://schemas.openxmlformats.org/spreadsheetml/2006/main" count="170" uniqueCount="136">
  <si>
    <t>RM</t>
  </si>
  <si>
    <t>Inventories</t>
  </si>
  <si>
    <t>Cash and bank balances</t>
  </si>
  <si>
    <t>CASH FLOW FROM OPERATING ACTIVITIES</t>
  </si>
  <si>
    <t>CASH FLOW FROM INVESTING ACTIVITIES</t>
  </si>
  <si>
    <t>Cash and cash equivalents comprise of:</t>
  </si>
  <si>
    <t>Share</t>
  </si>
  <si>
    <t>Capital</t>
  </si>
  <si>
    <t>Total</t>
  </si>
  <si>
    <t>Issuance of shares</t>
  </si>
  <si>
    <t>Retained</t>
  </si>
  <si>
    <t>Net profit for period</t>
  </si>
  <si>
    <t>Adjustment for:-</t>
  </si>
  <si>
    <t>Amortisation of development costs</t>
  </si>
  <si>
    <t>Depreciation</t>
  </si>
  <si>
    <t>Development costs incurred</t>
  </si>
  <si>
    <t>Tax paid</t>
  </si>
  <si>
    <t>CASH FLOW FROM FINANCING ACTIVITIES</t>
  </si>
  <si>
    <t>Investment</t>
  </si>
  <si>
    <t>YGL CONVERGENCE BERHAD (649013-W)</t>
  </si>
  <si>
    <t>Research and Development</t>
  </si>
  <si>
    <t>Trade Receivables</t>
  </si>
  <si>
    <t>Other Receivables</t>
  </si>
  <si>
    <t>Other Payables</t>
  </si>
  <si>
    <t>Share Capital</t>
  </si>
  <si>
    <t>Profit before taxation</t>
  </si>
  <si>
    <t>Operating profit before working capital changes</t>
  </si>
  <si>
    <t>NET CHANGE IN CASH AND BANK BALANCES</t>
  </si>
  <si>
    <t>NET CASH (FOR)/FROM OPERATING ACTIVITIES</t>
  </si>
  <si>
    <t>NET CASH (FOR)/FROM INVESTING ACTIVITIES</t>
  </si>
  <si>
    <t>NOTES TO CASH FLOW STATEMENT</t>
  </si>
  <si>
    <t>Deferred Tax Assets</t>
  </si>
  <si>
    <t>Share Premium</t>
  </si>
  <si>
    <t>Premium</t>
  </si>
  <si>
    <t>Fixed Deposit</t>
  </si>
  <si>
    <t>Hire Purchase Creditor</t>
  </si>
  <si>
    <t>Deposits &amp; Prepayment</t>
  </si>
  <si>
    <t>Interim Dividend</t>
  </si>
  <si>
    <t>Individual Quarter</t>
  </si>
  <si>
    <t>Cumulative Quarter</t>
  </si>
  <si>
    <t>3 months ended</t>
  </si>
  <si>
    <t>Note</t>
  </si>
  <si>
    <t>Revenue</t>
  </si>
  <si>
    <t>Cost of Sales</t>
  </si>
  <si>
    <t>Gross Profit</t>
  </si>
  <si>
    <t>Other Operating Income</t>
  </si>
  <si>
    <t>Selling and Distribution Costs</t>
  </si>
  <si>
    <t>Administrative Expenses</t>
  </si>
  <si>
    <t>Other Operating Expenses</t>
  </si>
  <si>
    <t>Finance Costs</t>
  </si>
  <si>
    <t>Profit Before Tax</t>
  </si>
  <si>
    <t>Income Tax Expense</t>
  </si>
  <si>
    <t>Profit for the period</t>
  </si>
  <si>
    <t>Attributable to:</t>
  </si>
  <si>
    <t>31 December 2005</t>
  </si>
  <si>
    <t>(Unaudited)</t>
  </si>
  <si>
    <t>(Audited)</t>
  </si>
  <si>
    <t>CONDENSED CONSOLIDATED INCOME STATEMENTS (UNAUDITED)</t>
  </si>
  <si>
    <t>CONDENSED CONSOLIDATED BALANCE SHEET (UNAUDITED)</t>
  </si>
  <si>
    <t>Non-Current Assets</t>
  </si>
  <si>
    <t>Current Assets</t>
  </si>
  <si>
    <t>CONDENSED CONSOLIDATED STATEMENT OF CHANGES IN EQUITY (UNAUDITED)</t>
  </si>
  <si>
    <t>CONDENSED CONSOLIDATED CASH FLOW STATEMENT (UNAUDITED)</t>
  </si>
  <si>
    <t>Bank Borrowings</t>
  </si>
  <si>
    <t>ASSETS</t>
  </si>
  <si>
    <t>Property, Plant and Equipment</t>
  </si>
  <si>
    <t>Total Assets</t>
  </si>
  <si>
    <t>EQUITY AND LIABILITIES</t>
  </si>
  <si>
    <t>Equity attributable to equity holders of the parent</t>
  </si>
  <si>
    <t>Total Equity</t>
  </si>
  <si>
    <t>Current Liabilities</t>
  </si>
  <si>
    <t>Total Equity and Liabilities</t>
  </si>
  <si>
    <t>Equity Holders of the Parent</t>
  </si>
  <si>
    <t>Minority Interest</t>
  </si>
  <si>
    <t>Tax Recoverable</t>
  </si>
  <si>
    <t>Tax Payable</t>
  </si>
  <si>
    <t>Retained Earnings</t>
  </si>
  <si>
    <t>attributable to equity holders</t>
  </si>
  <si>
    <t>Discount on acquisition</t>
  </si>
  <si>
    <t>of the parent (sen)</t>
  </si>
  <si>
    <t>Earnings</t>
  </si>
  <si>
    <t>Effects of adopting FRS 3</t>
  </si>
  <si>
    <t>At 1 January 2005</t>
  </si>
  <si>
    <t>At 31 December 2005</t>
  </si>
  <si>
    <t>Non Current Liabilities</t>
  </si>
  <si>
    <t>Total Non Current Liabilities</t>
  </si>
  <si>
    <t>Purchase of property, plant and equipment</t>
  </si>
  <si>
    <t>Basic earnings per share</t>
  </si>
  <si>
    <t>2005 *</t>
  </si>
  <si>
    <t>Ygl Convergence Bhd was listed on the MESDAQ Market of Bursa Malaysia Securities Berhad on 13 July 2005.</t>
  </si>
  <si>
    <t>Pre-Acquisition Profit</t>
  </si>
  <si>
    <t>CASH AND BANK BALANCES AT 1 JANUARY</t>
  </si>
  <si>
    <t>Equity Attributable to shareholders</t>
  </si>
  <si>
    <t>of the parent</t>
  </si>
  <si>
    <t xml:space="preserve">Net assets per share attributable to </t>
  </si>
  <si>
    <t>ordinary equity holders of the parent (sen)</t>
  </si>
  <si>
    <t>Goodwill on acquisition</t>
  </si>
  <si>
    <t>At 1 January 2006</t>
  </si>
  <si>
    <t>Discount On Acquisition</t>
  </si>
  <si>
    <t>Increase/(Decrease) in payables</t>
  </si>
  <si>
    <t>Investment in subsidiaries</t>
  </si>
  <si>
    <t>Repayment of Hire Purchase</t>
  </si>
  <si>
    <t>Profit After Tax</t>
  </si>
  <si>
    <t>Proceeds from Public Share Issue</t>
  </si>
  <si>
    <t>Listing Expenses</t>
  </si>
  <si>
    <t>(Increase)/Decrease in inventories</t>
  </si>
  <si>
    <t>(Increase)/Decrease in receivables</t>
  </si>
  <si>
    <t>Revaluation Reserve</t>
  </si>
  <si>
    <t>Revaluation</t>
  </si>
  <si>
    <t>Reserve</t>
  </si>
  <si>
    <t>Foreign Exchange Gain</t>
  </si>
  <si>
    <t>Decrease in provision for bad debts</t>
  </si>
  <si>
    <t>Interest Expense</t>
  </si>
  <si>
    <t>Interest Income</t>
  </si>
  <si>
    <t>Cash generated from operations</t>
  </si>
  <si>
    <t>Interest paid</t>
  </si>
  <si>
    <t>Interest received</t>
  </si>
  <si>
    <t>Dividend Paid</t>
  </si>
  <si>
    <t>FOR THE FOURTH QUARTER ENDED 31 DECEMBER 2006</t>
  </si>
  <si>
    <t>12 months ended</t>
  </si>
  <si>
    <t>31 December</t>
  </si>
  <si>
    <t>AS AT 31 DECEMBER 2006</t>
  </si>
  <si>
    <t>31 December 2006</t>
  </si>
  <si>
    <t>Share issue and listing expenses</t>
  </si>
  <si>
    <t>At 31 December 2006</t>
  </si>
  <si>
    <t>12 MONTHS ENDED 31 DECEMBER</t>
  </si>
  <si>
    <t>Loss on disposal of fixed asset</t>
  </si>
  <si>
    <t>(Increase)/Decrease in prepayment</t>
  </si>
  <si>
    <t>Hire purchase liability</t>
  </si>
  <si>
    <t>CASH AND BANK BALANCES AT 31 DECEMBER</t>
  </si>
  <si>
    <t>This condensed consolidated income statement should be read in conjunction with the audited financial statements for the financial year ended 31 December 2005 and the accompanying explanatory notes attached to this interim financial report.</t>
  </si>
  <si>
    <r>
      <t xml:space="preserve">* Ygl Convergence  Bhd completed the acquisitions of Ygl Convergence Malaysia Sdn Bhd </t>
    </r>
    <r>
      <rPr>
        <i/>
        <sz val="12"/>
        <rFont val="Arial"/>
        <family val="2"/>
      </rPr>
      <t xml:space="preserve">(formerly known as Ygl Consulting Sdn Bhd) </t>
    </r>
    <r>
      <rPr>
        <sz val="12"/>
        <rFont val="Arial"/>
        <family val="2"/>
      </rPr>
      <t>("Ygl Malaysia") and Ygl Multimedia Resources Sdn Bhd ("Ygl Multimedia") on 31 May 2005.  The comparative results in respect of the individual and cumulative quarter ended 31 December 2005 are based on the assumption that the acquisitions of Ygl Malaysia and Ygl Multimedia were completed on 1 January 2005.</t>
    </r>
  </si>
  <si>
    <r>
      <t xml:space="preserve">The post-acquisition profits attributable to Ygl from Ygl Convergence (Asia Pacific) Pte Ltd </t>
    </r>
    <r>
      <rPr>
        <i/>
        <sz val="12"/>
        <rFont val="Arial"/>
        <family val="2"/>
      </rPr>
      <t>(formerly known as Elitus Asia Pacific Pte Ltd)</t>
    </r>
    <r>
      <rPr>
        <sz val="12"/>
        <rFont val="Arial"/>
        <family val="2"/>
      </rPr>
      <t xml:space="preserve"> ("Ygl Asia Pac") for eight (8) months and Ygl Convergence (HK) Limited </t>
    </r>
    <r>
      <rPr>
        <i/>
        <sz val="12"/>
        <rFont val="Arial"/>
        <family val="2"/>
      </rPr>
      <t xml:space="preserve">(formerly known as SCS Information Technology (HK) Limited) </t>
    </r>
    <r>
      <rPr>
        <sz val="12"/>
        <rFont val="Arial"/>
        <family val="2"/>
      </rPr>
      <t>("Ygl HK") for seven (7) months have been incorporated in this condensed consolidated income statement.</t>
    </r>
  </si>
  <si>
    <t>The condensed consolidated balance sheet should be read in conjunction with the audited financial statements for the financial year ended 31 December 2005 and the accompanying explanatory notes attached to this interim financial report.</t>
  </si>
  <si>
    <t>The condensed consolidated balance sheet has incorporated the financial positions of Ygl Asia Pac and Ygl HK.</t>
  </si>
  <si>
    <t>The condensed consolidated statement of changes in equity should be read in conjunction with the audited financial statements for the financial year ended 31 December 2005 and the accompanying explanatory notes attached to this interim report.</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</si>
</sst>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00_);_(* \(#,##0.00\);_(* \-??_);_(@_)"/>
    <numFmt numFmtId="187" formatCode="_(* #,##0_);_(* \(#,##0\);_(* \-??_);_(@_)"/>
    <numFmt numFmtId="188" formatCode="mm/yy"/>
    <numFmt numFmtId="189" formatCode="d/mmm/yy"/>
    <numFmt numFmtId="190" formatCode="#,##0\ _$;\-#,##0\ _$"/>
    <numFmt numFmtId="191" formatCode="_(* #,##0_);_(* \(#,##0\);_(* &quot;-&quot;??_);_(@_)"/>
    <numFmt numFmtId="192" formatCode="_(* #,##0.0_);_(* \(#,##0.0\);_(* \-??_);_(@_)"/>
    <numFmt numFmtId="193" formatCode="[$-C09]dddd\,\ d\ mmmm\ yyyy"/>
    <numFmt numFmtId="194" formatCode="m/d"/>
    <numFmt numFmtId="195" formatCode="_(* #,##0.000_);_(* \(#,##0.000\);_(* \-??_);_(@_)"/>
    <numFmt numFmtId="196" formatCode="_(* #,##0.0000_);_(* \(#,##0.0000\);_(* \-??_);_(@_)"/>
  </numFmts>
  <fonts count="8">
    <font>
      <sz val="10"/>
      <name val="Arial"/>
      <family val="0"/>
    </font>
    <font>
      <sz val="11"/>
      <name val="MS Sans Serif"/>
      <family val="0"/>
    </font>
    <font>
      <b/>
      <sz val="12"/>
      <name val="Arial"/>
      <family val="2"/>
    </font>
    <font>
      <sz val="12"/>
      <name val="Arial"/>
      <family val="2"/>
    </font>
    <font>
      <i/>
      <sz val="12"/>
      <name val="Arial"/>
      <family val="2"/>
    </font>
    <font>
      <sz val="11"/>
      <name val="Arial"/>
      <family val="2"/>
    </font>
    <font>
      <b/>
      <sz val="8"/>
      <name val="Arial"/>
      <family val="2"/>
    </font>
    <font>
      <sz val="12"/>
      <color indexed="10"/>
      <name val="Arial"/>
      <family val="2"/>
    </font>
  </fonts>
  <fills count="2">
    <fill>
      <patternFill/>
    </fill>
    <fill>
      <patternFill patternType="gray125"/>
    </fill>
  </fills>
  <borders count="12">
    <border>
      <left/>
      <right/>
      <top/>
      <bottom/>
      <diagonal/>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color indexed="8"/>
      </top>
      <bottom>
        <color indexed="63"/>
      </bottom>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183"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cellStyleXfs>
  <cellXfs count="137">
    <xf numFmtId="0" fontId="0" fillId="0" borderId="0" xfId="0" applyAlignment="1">
      <alignment/>
    </xf>
    <xf numFmtId="0" fontId="2" fillId="0" borderId="0" xfId="20" applyFont="1" applyAlignment="1">
      <alignment horizontal="left"/>
      <protection/>
    </xf>
    <xf numFmtId="0" fontId="2" fillId="0" borderId="0" xfId="0" applyFont="1" applyBorder="1" applyAlignment="1">
      <alignment horizontal="left"/>
    </xf>
    <xf numFmtId="0" fontId="3" fillId="0" borderId="0" xfId="0" applyFont="1" applyAlignment="1">
      <alignment/>
    </xf>
    <xf numFmtId="0" fontId="4" fillId="0" borderId="0" xfId="20" applyFont="1" applyAlignment="1">
      <alignment horizontal="left"/>
      <protection/>
    </xf>
    <xf numFmtId="0" fontId="4" fillId="0" borderId="0" xfId="20" applyFont="1">
      <alignment/>
      <protection/>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Border="1" applyAlignment="1">
      <alignment/>
    </xf>
    <xf numFmtId="187" fontId="3" fillId="0" borderId="0" xfId="15" applyNumberFormat="1" applyFont="1" applyFill="1" applyBorder="1" applyAlignment="1" applyProtection="1">
      <alignment/>
      <protection/>
    </xf>
    <xf numFmtId="187" fontId="3" fillId="0" borderId="0" xfId="15" applyNumberFormat="1" applyFont="1" applyFill="1" applyBorder="1" applyAlignment="1" applyProtection="1">
      <alignment horizontal="center"/>
      <protection/>
    </xf>
    <xf numFmtId="187" fontId="3" fillId="0" borderId="1" xfId="15" applyNumberFormat="1" applyFont="1" applyFill="1" applyBorder="1" applyAlignment="1" applyProtection="1">
      <alignment/>
      <protection/>
    </xf>
    <xf numFmtId="187" fontId="3" fillId="0" borderId="1" xfId="15" applyNumberFormat="1" applyFont="1" applyFill="1" applyBorder="1" applyAlignment="1" applyProtection="1">
      <alignment horizontal="center"/>
      <protection/>
    </xf>
    <xf numFmtId="187" fontId="3" fillId="0" borderId="2" xfId="15" applyNumberFormat="1" applyFont="1" applyFill="1" applyBorder="1" applyAlignment="1" applyProtection="1">
      <alignment/>
      <protection/>
    </xf>
    <xf numFmtId="187" fontId="3" fillId="0" borderId="0" xfId="17" applyNumberFormat="1" applyFont="1" applyFill="1" applyBorder="1" applyAlignment="1" applyProtection="1">
      <alignment/>
      <protection/>
    </xf>
    <xf numFmtId="186" fontId="3" fillId="0" borderId="0" xfId="15" applyNumberFormat="1" applyFont="1" applyFill="1" applyBorder="1" applyAlignment="1" applyProtection="1">
      <alignment/>
      <protection/>
    </xf>
    <xf numFmtId="0" fontId="3" fillId="0" borderId="0" xfId="0" applyFont="1" applyAlignment="1">
      <alignment horizontal="justify" wrapText="1"/>
    </xf>
    <xf numFmtId="189" fontId="3" fillId="0" borderId="0" xfId="21" applyNumberFormat="1" applyFont="1" applyFill="1" applyAlignment="1">
      <alignment horizontal="center" wrapText="1"/>
      <protection/>
    </xf>
    <xf numFmtId="0" fontId="2" fillId="0" borderId="0" xfId="20" applyFont="1" applyFill="1" applyBorder="1" applyAlignment="1">
      <alignment horizontal="left"/>
      <protection/>
    </xf>
    <xf numFmtId="187" fontId="2" fillId="0" borderId="0" xfId="17" applyNumberFormat="1" applyFont="1" applyFill="1" applyBorder="1" applyAlignment="1">
      <alignment horizontal="left"/>
    </xf>
    <xf numFmtId="0" fontId="3" fillId="0" borderId="0" xfId="20" applyFont="1" applyFill="1">
      <alignment/>
      <protection/>
    </xf>
    <xf numFmtId="0" fontId="2" fillId="0" borderId="0" xfId="20" applyFont="1" applyFill="1" applyBorder="1">
      <alignment/>
      <protection/>
    </xf>
    <xf numFmtId="0" fontId="2" fillId="0" borderId="0" xfId="20" applyFont="1" applyFill="1" applyAlignment="1">
      <alignment horizontal="center"/>
      <protection/>
    </xf>
    <xf numFmtId="187" fontId="3" fillId="0" borderId="0" xfId="17" applyNumberFormat="1" applyFont="1" applyFill="1" applyAlignment="1">
      <alignment/>
    </xf>
    <xf numFmtId="0" fontId="2" fillId="0" borderId="0" xfId="20" applyFont="1" applyFill="1">
      <alignment/>
      <protection/>
    </xf>
    <xf numFmtId="187" fontId="2" fillId="0" borderId="0" xfId="17" applyNumberFormat="1" applyFont="1" applyFill="1" applyAlignment="1">
      <alignment horizontal="center"/>
    </xf>
    <xf numFmtId="0" fontId="2" fillId="0" borderId="3" xfId="20" applyFont="1" applyFill="1" applyBorder="1" applyAlignment="1">
      <alignment horizontal="center"/>
      <protection/>
    </xf>
    <xf numFmtId="0" fontId="2" fillId="0" borderId="4" xfId="20" applyFont="1" applyFill="1" applyBorder="1" applyAlignment="1">
      <alignment horizontal="center"/>
      <protection/>
    </xf>
    <xf numFmtId="187" fontId="2" fillId="0" borderId="3" xfId="17" applyNumberFormat="1" applyFont="1" applyFill="1" applyBorder="1" applyAlignment="1">
      <alignment horizontal="center"/>
    </xf>
    <xf numFmtId="0" fontId="3" fillId="0" borderId="0" xfId="20" applyFont="1" applyFill="1" applyAlignment="1">
      <alignment horizontal="center"/>
      <protection/>
    </xf>
    <xf numFmtId="187" fontId="3" fillId="0" borderId="0" xfId="17" applyNumberFormat="1" applyFont="1" applyFill="1" applyAlignment="1">
      <alignment horizontal="center"/>
    </xf>
    <xf numFmtId="190" fontId="3" fillId="0" borderId="0" xfId="20" applyNumberFormat="1" applyFont="1" applyFill="1" applyBorder="1">
      <alignment/>
      <protection/>
    </xf>
    <xf numFmtId="190" fontId="3" fillId="0" borderId="0" xfId="20" applyNumberFormat="1" applyFont="1" applyFill="1">
      <alignment/>
      <protection/>
    </xf>
    <xf numFmtId="187" fontId="3" fillId="0" borderId="0" xfId="20" applyNumberFormat="1" applyFont="1" applyFill="1" applyBorder="1">
      <alignment/>
      <protection/>
    </xf>
    <xf numFmtId="187" fontId="3" fillId="0" borderId="0" xfId="20" applyNumberFormat="1" applyFont="1" applyFill="1">
      <alignment/>
      <protection/>
    </xf>
    <xf numFmtId="187" fontId="3" fillId="0" borderId="0" xfId="17" applyNumberFormat="1"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0"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3" fillId="0" borderId="0" xfId="0" applyFont="1" applyFill="1" applyAlignment="1">
      <alignment horizontal="center"/>
    </xf>
    <xf numFmtId="187" fontId="3" fillId="0" borderId="5" xfId="15" applyNumberFormat="1" applyFont="1" applyFill="1" applyBorder="1" applyAlignment="1" applyProtection="1">
      <alignment/>
      <protection/>
    </xf>
    <xf numFmtId="187" fontId="3" fillId="0" borderId="0" xfId="15" applyNumberFormat="1" applyFont="1" applyFill="1" applyBorder="1" applyAlignment="1">
      <alignment/>
    </xf>
    <xf numFmtId="187" fontId="3" fillId="0" borderId="6" xfId="0" applyNumberFormat="1" applyFont="1" applyFill="1" applyBorder="1" applyAlignment="1">
      <alignment/>
    </xf>
    <xf numFmtId="187" fontId="3" fillId="0" borderId="7" xfId="15" applyNumberFormat="1" applyFont="1" applyFill="1" applyBorder="1" applyAlignment="1" applyProtection="1">
      <alignment/>
      <protection/>
    </xf>
    <xf numFmtId="187" fontId="3" fillId="0" borderId="7" xfId="0" applyNumberFormat="1" applyFont="1" applyFill="1" applyBorder="1" applyAlignment="1">
      <alignment/>
    </xf>
    <xf numFmtId="0" fontId="2" fillId="0" borderId="0" xfId="20" applyFont="1" applyFill="1" applyAlignment="1">
      <alignment horizontal="left"/>
      <protection/>
    </xf>
    <xf numFmtId="0" fontId="4" fillId="0" borderId="0" xfId="20" applyFont="1" applyFill="1">
      <alignment/>
      <protection/>
    </xf>
    <xf numFmtId="49" fontId="2" fillId="0" borderId="0" xfId="20" applyNumberFormat="1" applyFont="1" applyFill="1" applyAlignment="1">
      <alignment/>
      <protection/>
    </xf>
    <xf numFmtId="187" fontId="3" fillId="0" borderId="0" xfId="17" applyNumberFormat="1" applyFont="1" applyFill="1" applyBorder="1" applyAlignment="1" applyProtection="1">
      <alignment horizontal="center"/>
      <protection/>
    </xf>
    <xf numFmtId="187" fontId="3" fillId="0" borderId="3" xfId="17" applyNumberFormat="1" applyFont="1" applyFill="1" applyBorder="1" applyAlignment="1" applyProtection="1">
      <alignment/>
      <protection/>
    </xf>
    <xf numFmtId="187" fontId="3" fillId="0" borderId="3" xfId="17" applyNumberFormat="1" applyFont="1" applyFill="1" applyBorder="1" applyAlignment="1" applyProtection="1">
      <alignment horizontal="center"/>
      <protection/>
    </xf>
    <xf numFmtId="191" fontId="3" fillId="0" borderId="0" xfId="15" applyNumberFormat="1" applyFont="1" applyFill="1" applyBorder="1" applyAlignment="1" applyProtection="1">
      <alignment/>
      <protection/>
    </xf>
    <xf numFmtId="187" fontId="3" fillId="0" borderId="8" xfId="17" applyNumberFormat="1" applyFont="1" applyFill="1" applyBorder="1" applyAlignment="1" applyProtection="1">
      <alignment/>
      <protection/>
    </xf>
    <xf numFmtId="187" fontId="3" fillId="0" borderId="8" xfId="17" applyNumberFormat="1" applyFont="1" applyFill="1" applyBorder="1" applyAlignment="1" applyProtection="1">
      <alignment horizontal="center"/>
      <protection/>
    </xf>
    <xf numFmtId="187" fontId="3" fillId="0" borderId="9" xfId="15" applyNumberFormat="1" applyFont="1" applyFill="1" applyBorder="1" applyAlignment="1" applyProtection="1">
      <alignment/>
      <protection/>
    </xf>
    <xf numFmtId="187" fontId="3" fillId="0" borderId="0" xfId="0" applyNumberFormat="1" applyFont="1" applyFill="1" applyBorder="1" applyAlignment="1">
      <alignment/>
    </xf>
    <xf numFmtId="0" fontId="2" fillId="0" borderId="10" xfId="20" applyFont="1" applyFill="1" applyBorder="1" applyAlignment="1">
      <alignment horizontal="center"/>
      <protection/>
    </xf>
    <xf numFmtId="0" fontId="3" fillId="0" borderId="0" xfId="20" applyFont="1" applyFill="1" applyBorder="1" applyAlignment="1">
      <alignment horizontal="center"/>
      <protection/>
    </xf>
    <xf numFmtId="0" fontId="6" fillId="0" borderId="0" xfId="20" applyFont="1" applyFill="1" applyBorder="1" applyAlignment="1">
      <alignment horizontal="right"/>
      <protection/>
    </xf>
    <xf numFmtId="1" fontId="2" fillId="0" borderId="3" xfId="20" applyNumberFormat="1" applyFont="1" applyFill="1" applyBorder="1" applyAlignment="1" quotePrefix="1">
      <alignment horizontal="center"/>
      <protection/>
    </xf>
    <xf numFmtId="1" fontId="2" fillId="0" borderId="0" xfId="20" applyNumberFormat="1" applyFont="1" applyFill="1">
      <alignment/>
      <protection/>
    </xf>
    <xf numFmtId="1" fontId="2" fillId="0" borderId="3" xfId="20" applyNumberFormat="1" applyFont="1" applyFill="1" applyBorder="1" applyAlignment="1">
      <alignment horizontal="center"/>
      <protection/>
    </xf>
    <xf numFmtId="189" fontId="5" fillId="0" borderId="0" xfId="21" applyNumberFormat="1" applyFont="1" applyFill="1" applyAlignment="1">
      <alignment horizontal="center"/>
      <protection/>
    </xf>
    <xf numFmtId="187" fontId="2" fillId="0" borderId="0" xfId="17" applyNumberFormat="1" applyFont="1" applyFill="1" applyBorder="1" applyAlignment="1" applyProtection="1">
      <alignment horizontal="center"/>
      <protection/>
    </xf>
    <xf numFmtId="187" fontId="2" fillId="0" borderId="0" xfId="17" applyNumberFormat="1" applyFont="1" applyFill="1" applyBorder="1" applyAlignment="1" applyProtection="1">
      <alignment/>
      <protection/>
    </xf>
    <xf numFmtId="4" fontId="3" fillId="0" borderId="0" xfId="17" applyNumberFormat="1" applyFont="1" applyFill="1" applyBorder="1" applyAlignment="1" applyProtection="1">
      <alignment horizontal="right"/>
      <protection/>
    </xf>
    <xf numFmtId="15" fontId="2" fillId="0" borderId="0" xfId="0" applyNumberFormat="1" applyFont="1" applyAlignment="1" quotePrefix="1">
      <alignment horizontal="center"/>
    </xf>
    <xf numFmtId="37" fontId="3" fillId="0" borderId="9" xfId="0" applyNumberFormat="1" applyFont="1" applyFill="1" applyBorder="1" applyAlignment="1">
      <alignment horizontal="right"/>
    </xf>
    <xf numFmtId="0" fontId="3" fillId="0" borderId="0" xfId="20" applyFont="1" applyAlignment="1">
      <alignment horizontal="justify"/>
      <protection/>
    </xf>
    <xf numFmtId="0" fontId="3" fillId="0" borderId="0" xfId="0" applyFont="1" applyAlignment="1">
      <alignment horizontal="justify"/>
    </xf>
    <xf numFmtId="0" fontId="2" fillId="0" borderId="0" xfId="0" applyNumberFormat="1" applyFont="1" applyFill="1" applyBorder="1" applyAlignment="1">
      <alignment horizontal="center"/>
    </xf>
    <xf numFmtId="0" fontId="3" fillId="0" borderId="0" xfId="0" applyNumberFormat="1" applyFont="1" applyFill="1" applyAlignment="1">
      <alignment/>
    </xf>
    <xf numFmtId="3" fontId="3" fillId="0" borderId="0" xfId="0" applyNumberFormat="1" applyFont="1" applyFill="1" applyAlignment="1">
      <alignment horizontal="right"/>
    </xf>
    <xf numFmtId="37" fontId="3" fillId="0" borderId="0" xfId="0" applyNumberFormat="1" applyFont="1" applyFill="1" applyAlignment="1">
      <alignment horizontal="right"/>
    </xf>
    <xf numFmtId="187" fontId="3" fillId="0" borderId="0" xfId="0" applyNumberFormat="1" applyFont="1" applyFill="1" applyAlignment="1">
      <alignment horizontal="right"/>
    </xf>
    <xf numFmtId="0" fontId="3" fillId="0" borderId="11" xfId="0" applyFont="1" applyFill="1" applyBorder="1" applyAlignment="1">
      <alignment/>
    </xf>
    <xf numFmtId="187" fontId="3" fillId="0" borderId="11" xfId="15" applyNumberFormat="1" applyFont="1" applyFill="1" applyBorder="1" applyAlignment="1" applyProtection="1">
      <alignment/>
      <protection/>
    </xf>
    <xf numFmtId="187" fontId="3" fillId="0" borderId="11" xfId="15" applyNumberFormat="1" applyFont="1" applyFill="1" applyBorder="1" applyAlignment="1" applyProtection="1">
      <alignment horizontal="center"/>
      <protection/>
    </xf>
    <xf numFmtId="4" fontId="3" fillId="0" borderId="0" xfId="15" applyNumberFormat="1" applyFont="1" applyFill="1" applyBorder="1" applyAlignment="1" applyProtection="1">
      <alignment horizontal="right"/>
      <protection/>
    </xf>
    <xf numFmtId="187" fontId="3" fillId="0" borderId="5" xfId="17" applyNumberFormat="1" applyFont="1" applyFill="1" applyBorder="1" applyAlignment="1">
      <alignment/>
    </xf>
    <xf numFmtId="196" fontId="3" fillId="0" borderId="0" xfId="20" applyNumberFormat="1" applyFont="1" applyFill="1">
      <alignment/>
      <protection/>
    </xf>
    <xf numFmtId="4" fontId="3" fillId="0" borderId="0" xfId="17" applyNumberFormat="1" applyFont="1" applyFill="1" applyBorder="1" applyAlignment="1" applyProtection="1">
      <alignment/>
      <protection/>
    </xf>
    <xf numFmtId="187" fontId="7" fillId="0" borderId="0" xfId="17" applyNumberFormat="1" applyFont="1" applyFill="1" applyBorder="1" applyAlignment="1" applyProtection="1">
      <alignment/>
      <protection/>
    </xf>
    <xf numFmtId="186" fontId="7" fillId="0" borderId="0" xfId="15" applyNumberFormat="1" applyFont="1" applyFill="1" applyBorder="1" applyAlignment="1" applyProtection="1">
      <alignment/>
      <protection/>
    </xf>
    <xf numFmtId="3" fontId="3" fillId="0" borderId="0" xfId="20" applyNumberFormat="1" applyFont="1" applyFill="1">
      <alignment/>
      <protection/>
    </xf>
    <xf numFmtId="3" fontId="3" fillId="0" borderId="5" xfId="20" applyNumberFormat="1" applyFont="1" applyFill="1" applyBorder="1">
      <alignment/>
      <protection/>
    </xf>
    <xf numFmtId="187" fontId="3" fillId="0" borderId="9" xfId="15" applyNumberFormat="1" applyFont="1" applyFill="1" applyBorder="1" applyAlignment="1" applyProtection="1">
      <alignment horizontal="center"/>
      <protection/>
    </xf>
    <xf numFmtId="187" fontId="2" fillId="0" borderId="10" xfId="17" applyNumberFormat="1" applyFont="1" applyFill="1" applyBorder="1" applyAlignment="1" applyProtection="1">
      <alignment/>
      <protection/>
    </xf>
    <xf numFmtId="187" fontId="2" fillId="0" borderId="10" xfId="17" applyNumberFormat="1" applyFont="1" applyFill="1" applyBorder="1" applyAlignment="1" applyProtection="1">
      <alignment horizontal="center"/>
      <protection/>
    </xf>
    <xf numFmtId="187" fontId="2" fillId="0" borderId="9" xfId="17" applyNumberFormat="1" applyFont="1" applyFill="1" applyBorder="1" applyAlignment="1" applyProtection="1">
      <alignment horizontal="center"/>
      <protection/>
    </xf>
    <xf numFmtId="196" fontId="3" fillId="0" borderId="5" xfId="20" applyNumberFormat="1" applyFont="1" applyFill="1" applyBorder="1">
      <alignment/>
      <protection/>
    </xf>
    <xf numFmtId="3" fontId="3" fillId="0" borderId="0" xfId="20" applyNumberFormat="1" applyFont="1" applyFill="1" applyAlignment="1">
      <alignment horizontal="right"/>
      <protection/>
    </xf>
    <xf numFmtId="3" fontId="3" fillId="0" borderId="0" xfId="20" applyNumberFormat="1" applyFont="1" applyFill="1" applyBorder="1" applyAlignment="1">
      <alignment horizontal="right"/>
      <protection/>
    </xf>
    <xf numFmtId="3" fontId="3" fillId="0" borderId="10" xfId="20" applyNumberFormat="1" applyFont="1" applyFill="1" applyBorder="1" applyAlignment="1">
      <alignment horizontal="right"/>
      <protection/>
    </xf>
    <xf numFmtId="3" fontId="3" fillId="0" borderId="8" xfId="20" applyNumberFormat="1" applyFont="1" applyFill="1" applyBorder="1">
      <alignment/>
      <protection/>
    </xf>
    <xf numFmtId="187" fontId="3" fillId="0" borderId="5" xfId="15" applyNumberFormat="1" applyFont="1" applyFill="1" applyBorder="1" applyAlignment="1" applyProtection="1">
      <alignment horizontal="center"/>
      <protection/>
    </xf>
    <xf numFmtId="0" fontId="3" fillId="0" borderId="0" xfId="0" applyFont="1" applyFill="1" applyBorder="1" applyAlignment="1">
      <alignment horizontal="center"/>
    </xf>
    <xf numFmtId="187" fontId="3" fillId="0" borderId="4" xfId="15" applyNumberFormat="1" applyFont="1" applyFill="1" applyBorder="1" applyAlignment="1" applyProtection="1">
      <alignment/>
      <protection/>
    </xf>
    <xf numFmtId="186" fontId="3" fillId="0" borderId="0" xfId="15" applyFont="1" applyFill="1" applyAlignment="1">
      <alignment horizontal="right"/>
    </xf>
    <xf numFmtId="37" fontId="3" fillId="0" borderId="0" xfId="20" applyNumberFormat="1" applyFont="1" applyFill="1">
      <alignment/>
      <protection/>
    </xf>
    <xf numFmtId="0" fontId="2" fillId="0" borderId="0" xfId="20" applyFont="1" applyFill="1" applyBorder="1" applyAlignment="1">
      <alignment horizontal="center"/>
      <protection/>
    </xf>
    <xf numFmtId="196" fontId="3" fillId="0" borderId="0" xfId="20" applyNumberFormat="1" applyFont="1" applyFill="1" applyBorder="1">
      <alignment/>
      <protection/>
    </xf>
    <xf numFmtId="3" fontId="3" fillId="0" borderId="0" xfId="20" applyNumberFormat="1" applyFont="1" applyFill="1" applyBorder="1">
      <alignment/>
      <protection/>
    </xf>
    <xf numFmtId="190" fontId="3" fillId="0" borderId="4" xfId="20" applyNumberFormat="1" applyFont="1" applyFill="1" applyBorder="1">
      <alignment/>
      <protection/>
    </xf>
    <xf numFmtId="187" fontId="3" fillId="0" borderId="4" xfId="20" applyNumberFormat="1" applyFont="1" applyFill="1" applyBorder="1">
      <alignment/>
      <protection/>
    </xf>
    <xf numFmtId="37" fontId="3" fillId="0" borderId="8" xfId="20" applyNumberFormat="1" applyFont="1" applyFill="1" applyBorder="1">
      <alignment/>
      <protection/>
    </xf>
    <xf numFmtId="37" fontId="3" fillId="0" borderId="0" xfId="20" applyNumberFormat="1" applyFont="1" applyFill="1" applyAlignment="1">
      <alignment horizontal="right"/>
      <protection/>
    </xf>
    <xf numFmtId="3" fontId="3" fillId="0" borderId="5" xfId="0" applyNumberFormat="1" applyFont="1" applyFill="1" applyBorder="1" applyAlignment="1">
      <alignment/>
    </xf>
    <xf numFmtId="3" fontId="3" fillId="0" borderId="5" xfId="0" applyNumberFormat="1" applyFont="1" applyFill="1" applyBorder="1" applyAlignment="1">
      <alignment horizontal="right"/>
    </xf>
    <xf numFmtId="3" fontId="3" fillId="0" borderId="0" xfId="15" applyNumberFormat="1" applyFont="1" applyFill="1" applyAlignment="1">
      <alignment horizontal="right"/>
    </xf>
    <xf numFmtId="37" fontId="3" fillId="0" borderId="0" xfId="15" applyNumberFormat="1" applyFont="1" applyFill="1" applyAlignment="1">
      <alignment horizontal="right"/>
    </xf>
    <xf numFmtId="187" fontId="3" fillId="0" borderId="0" xfId="15" applyNumberFormat="1" applyFont="1" applyFill="1" applyBorder="1" applyAlignment="1" applyProtection="1" quotePrefix="1">
      <alignment horizontal="right"/>
      <protection/>
    </xf>
    <xf numFmtId="191" fontId="3" fillId="0" borderId="0" xfId="20" applyNumberFormat="1" applyFont="1" applyFill="1">
      <alignment/>
      <protection/>
    </xf>
    <xf numFmtId="0" fontId="3" fillId="0" borderId="0" xfId="20" applyFont="1" applyFill="1" applyAlignment="1">
      <alignment horizontal="justify" wrapText="1"/>
      <protection/>
    </xf>
    <xf numFmtId="0" fontId="0" fillId="0" borderId="0" xfId="0" applyAlignment="1">
      <alignment horizontal="justify" wrapText="1"/>
    </xf>
    <xf numFmtId="186" fontId="3" fillId="0" borderId="0" xfId="15" applyFont="1" applyAlignment="1">
      <alignment horizontal="justify"/>
    </xf>
    <xf numFmtId="187" fontId="3" fillId="0" borderId="0" xfId="17" applyNumberFormat="1" applyFont="1" applyFill="1" applyBorder="1" applyAlignment="1" applyProtection="1">
      <alignment horizontal="justify"/>
      <protection/>
    </xf>
    <xf numFmtId="0" fontId="3" fillId="0" borderId="0" xfId="20" applyFont="1" applyFill="1" applyAlignment="1">
      <alignment horizontal="justify"/>
      <protection/>
    </xf>
    <xf numFmtId="0" fontId="3" fillId="0" borderId="0" xfId="20" applyFont="1" applyFill="1" applyAlignment="1">
      <alignment horizontal="justify" wrapText="1"/>
      <protection/>
    </xf>
    <xf numFmtId="0" fontId="0" fillId="0" borderId="0" xfId="0" applyAlignment="1">
      <alignment horizontal="justify" wrapText="1"/>
    </xf>
    <xf numFmtId="189" fontId="3" fillId="0" borderId="0" xfId="21" applyNumberFormat="1" applyFont="1" applyFill="1" applyAlignment="1">
      <alignment horizontal="justify" wrapText="1"/>
      <protection/>
    </xf>
    <xf numFmtId="16" fontId="2" fillId="0" borderId="0" xfId="20" applyNumberFormat="1" applyFont="1" applyFill="1" applyAlignment="1" quotePrefix="1">
      <alignment horizontal="center" wrapText="1"/>
      <protection/>
    </xf>
    <xf numFmtId="0" fontId="3" fillId="0" borderId="0" xfId="0" applyFont="1" applyFill="1" applyAlignment="1">
      <alignment horizontal="center" wrapText="1"/>
    </xf>
    <xf numFmtId="49" fontId="2" fillId="0" borderId="0" xfId="20" applyNumberFormat="1" applyFont="1" applyFill="1" applyBorder="1" applyAlignment="1">
      <alignment horizontal="center"/>
      <protection/>
    </xf>
    <xf numFmtId="0" fontId="2" fillId="0" borderId="0" xfId="20" applyFont="1" applyFill="1" applyAlignment="1">
      <alignment horizontal="center" wrapText="1"/>
      <protection/>
    </xf>
    <xf numFmtId="0" fontId="3" fillId="0" borderId="0" xfId="0" applyFont="1" applyAlignment="1">
      <alignment horizontal="justify" wrapText="1"/>
    </xf>
    <xf numFmtId="0" fontId="3" fillId="0" borderId="0" xfId="20" applyFont="1" applyAlignment="1">
      <alignment horizontal="justify" wrapText="1"/>
      <protection/>
    </xf>
    <xf numFmtId="0" fontId="2" fillId="0" borderId="0" xfId="20" applyFont="1" applyFill="1" applyBorder="1" applyAlignment="1">
      <alignment horizontal="left"/>
      <protection/>
    </xf>
    <xf numFmtId="0" fontId="2" fillId="0" borderId="0" xfId="0" applyFont="1" applyFill="1" applyBorder="1" applyAlignment="1">
      <alignment horizontal="center"/>
    </xf>
    <xf numFmtId="0" fontId="0" fillId="0" borderId="0" xfId="0" applyAlignment="1">
      <alignment/>
    </xf>
  </cellXfs>
  <cellStyles count="9">
    <cellStyle name="Normal" xfId="0"/>
    <cellStyle name="Comma" xfId="15"/>
    <cellStyle name="Comma [0]" xfId="16"/>
    <cellStyle name="Comma_GFS 3rd qtr(Sept - 2004)" xfId="17"/>
    <cellStyle name="Currency" xfId="18"/>
    <cellStyle name="Currency [0]" xfId="19"/>
    <cellStyle name="Normal_GFS 3rd qtr(Sept - 2004)"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T67"/>
  <sheetViews>
    <sheetView tabSelected="1" zoomScale="80" zoomScaleNormal="80" workbookViewId="0" topLeftCell="A37">
      <selection activeCell="E68" sqref="E68"/>
    </sheetView>
  </sheetViews>
  <sheetFormatPr defaultColWidth="9.140625" defaultRowHeight="12.75"/>
  <cols>
    <col min="1" max="1" width="33.57421875" style="3" customWidth="1"/>
    <col min="2" max="2" width="6.28125" style="10" customWidth="1"/>
    <col min="3" max="3" width="17.8515625" style="3" customWidth="1"/>
    <col min="4" max="4" width="2.7109375" style="3" customWidth="1"/>
    <col min="5" max="5" width="17.8515625" style="3" customWidth="1"/>
    <col min="6" max="6" width="2.7109375" style="3" customWidth="1"/>
    <col min="7" max="7" width="18.421875" style="40" customWidth="1"/>
    <col min="8" max="8" width="2.7109375" style="3" customWidth="1"/>
    <col min="9" max="9" width="20.421875" style="3" customWidth="1"/>
    <col min="10" max="10" width="10.28125" style="3" hidden="1" customWidth="1"/>
    <col min="11" max="255" width="0" style="3" hidden="1" customWidth="1"/>
    <col min="256" max="16384" width="5.57421875" style="3" hidden="1" customWidth="1"/>
  </cols>
  <sheetData>
    <row r="1" spans="1:9" ht="15.75">
      <c r="A1" s="1" t="s">
        <v>19</v>
      </c>
      <c r="B1" s="25"/>
      <c r="C1" s="52"/>
      <c r="D1" s="52"/>
      <c r="E1" s="52"/>
      <c r="F1" s="52"/>
      <c r="G1" s="52"/>
      <c r="H1" s="52"/>
      <c r="I1" s="65"/>
    </row>
    <row r="2" spans="1:9" ht="15.75">
      <c r="A2" s="4"/>
      <c r="B2" s="25"/>
      <c r="C2" s="52"/>
      <c r="D2" s="52"/>
      <c r="E2" s="52"/>
      <c r="F2" s="52"/>
      <c r="G2" s="52"/>
      <c r="H2" s="52"/>
      <c r="I2" s="65"/>
    </row>
    <row r="3" spans="1:9" ht="15.75">
      <c r="A3" s="52" t="s">
        <v>57</v>
      </c>
      <c r="B3" s="52"/>
      <c r="C3" s="52"/>
      <c r="D3" s="52"/>
      <c r="E3" s="52"/>
      <c r="F3" s="52"/>
      <c r="G3" s="52"/>
      <c r="H3" s="52"/>
      <c r="I3" s="27"/>
    </row>
    <row r="4" spans="1:9" ht="15.75">
      <c r="A4" s="52" t="s">
        <v>118</v>
      </c>
      <c r="B4" s="52"/>
      <c r="C4" s="52"/>
      <c r="D4" s="52"/>
      <c r="E4" s="52"/>
      <c r="F4" s="52"/>
      <c r="G4" s="52"/>
      <c r="H4" s="52"/>
      <c r="I4" s="27"/>
    </row>
    <row r="5" spans="1:254" ht="15">
      <c r="A5" s="5"/>
      <c r="B5" s="53"/>
      <c r="C5" s="53"/>
      <c r="D5" s="53"/>
      <c r="E5" s="53"/>
      <c r="F5" s="53"/>
      <c r="G5" s="53"/>
      <c r="H5" s="53"/>
      <c r="I5" s="53"/>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row>
    <row r="6" spans="1:9" ht="15.75">
      <c r="A6" s="52"/>
      <c r="B6" s="52"/>
      <c r="C6" s="52"/>
      <c r="D6" s="52"/>
      <c r="E6" s="52"/>
      <c r="F6" s="52"/>
      <c r="G6" s="52"/>
      <c r="H6" s="52"/>
      <c r="I6" s="24"/>
    </row>
    <row r="7" spans="1:9" ht="15.75">
      <c r="A7" s="27"/>
      <c r="B7" s="25"/>
      <c r="C7" s="130" t="s">
        <v>38</v>
      </c>
      <c r="D7" s="130"/>
      <c r="E7" s="130"/>
      <c r="F7" s="54"/>
      <c r="G7" s="130" t="s">
        <v>39</v>
      </c>
      <c r="H7" s="130"/>
      <c r="I7" s="130"/>
    </row>
    <row r="8" spans="1:9" ht="15.75">
      <c r="A8" s="27"/>
      <c r="B8" s="25"/>
      <c r="C8" s="131" t="s">
        <v>40</v>
      </c>
      <c r="D8" s="129"/>
      <c r="E8" s="129"/>
      <c r="F8" s="27"/>
      <c r="G8" s="131" t="s">
        <v>119</v>
      </c>
      <c r="H8" s="129"/>
      <c r="I8" s="129"/>
    </row>
    <row r="9" spans="1:9" ht="15.75">
      <c r="A9" s="27"/>
      <c r="B9" s="25"/>
      <c r="C9" s="128" t="s">
        <v>120</v>
      </c>
      <c r="D9" s="129"/>
      <c r="E9" s="129"/>
      <c r="F9" s="27"/>
      <c r="G9" s="128" t="s">
        <v>120</v>
      </c>
      <c r="H9" s="129"/>
      <c r="I9" s="129"/>
    </row>
    <row r="10" spans="1:9" ht="15.75">
      <c r="A10" s="27"/>
      <c r="B10" s="29" t="s">
        <v>41</v>
      </c>
      <c r="C10" s="66">
        <v>2006</v>
      </c>
      <c r="D10" s="67"/>
      <c r="E10" s="68" t="s">
        <v>88</v>
      </c>
      <c r="F10" s="67"/>
      <c r="G10" s="66">
        <v>2006</v>
      </c>
      <c r="H10" s="67"/>
      <c r="I10" s="68" t="s">
        <v>88</v>
      </c>
    </row>
    <row r="11" spans="1:9" ht="15.75">
      <c r="A11" s="27"/>
      <c r="B11" s="25"/>
      <c r="C11" s="25" t="s">
        <v>0</v>
      </c>
      <c r="D11" s="25"/>
      <c r="E11" s="25" t="s">
        <v>0</v>
      </c>
      <c r="F11" s="25"/>
      <c r="G11" s="25" t="s">
        <v>0</v>
      </c>
      <c r="H11" s="25"/>
      <c r="I11" s="63" t="s">
        <v>0</v>
      </c>
    </row>
    <row r="12" spans="1:9" ht="15">
      <c r="A12" s="23"/>
      <c r="B12" s="32"/>
      <c r="C12" s="32"/>
      <c r="D12" s="32"/>
      <c r="E12" s="32"/>
      <c r="F12" s="32"/>
      <c r="G12" s="32"/>
      <c r="H12" s="32"/>
      <c r="I12" s="64"/>
    </row>
    <row r="13" spans="1:9" ht="15">
      <c r="A13" s="23" t="s">
        <v>42</v>
      </c>
      <c r="B13" s="32"/>
      <c r="C13" s="17">
        <v>4354775</v>
      </c>
      <c r="D13" s="17"/>
      <c r="E13" s="17">
        <v>868797</v>
      </c>
      <c r="F13" s="17"/>
      <c r="G13" s="17">
        <v>10538440.53</v>
      </c>
      <c r="H13" s="17"/>
      <c r="I13" s="17">
        <v>4476257</v>
      </c>
    </row>
    <row r="14" spans="1:9" ht="15">
      <c r="A14" s="23"/>
      <c r="B14" s="32"/>
      <c r="C14" s="17"/>
      <c r="D14" s="17"/>
      <c r="E14" s="17"/>
      <c r="F14" s="17"/>
      <c r="G14" s="17"/>
      <c r="H14" s="17"/>
      <c r="I14" s="17"/>
    </row>
    <row r="15" spans="1:9" ht="15">
      <c r="A15" s="23" t="s">
        <v>43</v>
      </c>
      <c r="B15" s="32"/>
      <c r="C15" s="56">
        <v>-2599440</v>
      </c>
      <c r="D15" s="17"/>
      <c r="E15" s="56">
        <v>-430387</v>
      </c>
      <c r="F15" s="17"/>
      <c r="G15" s="56">
        <v>-5815069.82</v>
      </c>
      <c r="H15" s="17"/>
      <c r="I15" s="56">
        <v>-1495990</v>
      </c>
    </row>
    <row r="16" spans="1:9" ht="15">
      <c r="A16" s="23"/>
      <c r="B16" s="32"/>
      <c r="C16" s="17"/>
      <c r="D16" s="17"/>
      <c r="E16" s="17"/>
      <c r="F16" s="17"/>
      <c r="G16" s="17"/>
      <c r="H16" s="17"/>
      <c r="I16" s="17"/>
    </row>
    <row r="17" spans="1:9" ht="15">
      <c r="A17" s="23" t="s">
        <v>44</v>
      </c>
      <c r="B17" s="32"/>
      <c r="C17" s="17">
        <f>SUM(C13:C15)</f>
        <v>1755335</v>
      </c>
      <c r="D17" s="17"/>
      <c r="E17" s="17">
        <f>SUM(E13:E15)</f>
        <v>438410</v>
      </c>
      <c r="F17" s="17"/>
      <c r="G17" s="17">
        <f>SUM(G13:G15)</f>
        <v>4723370.709999999</v>
      </c>
      <c r="H17" s="17"/>
      <c r="I17" s="17">
        <f>SUM(I13:I15)</f>
        <v>2980267</v>
      </c>
    </row>
    <row r="18" spans="1:9" ht="15">
      <c r="A18" s="23"/>
      <c r="B18" s="32"/>
      <c r="C18" s="17"/>
      <c r="D18" s="17"/>
      <c r="E18" s="55"/>
      <c r="F18" s="17"/>
      <c r="G18" s="17"/>
      <c r="H18" s="17"/>
      <c r="I18" s="55"/>
    </row>
    <row r="19" spans="1:9" ht="15">
      <c r="A19" s="23" t="s">
        <v>45</v>
      </c>
      <c r="B19" s="32"/>
      <c r="C19" s="17">
        <v>68085</v>
      </c>
      <c r="D19" s="17"/>
      <c r="E19" s="55">
        <v>74209</v>
      </c>
      <c r="F19" s="17"/>
      <c r="G19" s="17">
        <v>259194.45</v>
      </c>
      <c r="H19" s="17"/>
      <c r="I19" s="55">
        <v>97220</v>
      </c>
    </row>
    <row r="20" spans="1:9" ht="15">
      <c r="A20" s="23"/>
      <c r="B20" s="32"/>
      <c r="C20" s="17"/>
      <c r="D20" s="17"/>
      <c r="E20" s="55"/>
      <c r="F20" s="17"/>
      <c r="G20" s="17"/>
      <c r="H20" s="17"/>
      <c r="I20" s="55"/>
    </row>
    <row r="21" spans="1:9" ht="15">
      <c r="A21" s="23" t="s">
        <v>98</v>
      </c>
      <c r="B21" s="32"/>
      <c r="C21" s="17">
        <v>0</v>
      </c>
      <c r="D21" s="17"/>
      <c r="E21" s="55">
        <v>0</v>
      </c>
      <c r="F21" s="17"/>
      <c r="G21" s="17">
        <v>151033</v>
      </c>
      <c r="H21" s="17"/>
      <c r="I21" s="55">
        <v>0</v>
      </c>
    </row>
    <row r="22" spans="1:9" ht="15">
      <c r="A22" s="23"/>
      <c r="B22" s="32"/>
      <c r="C22" s="17"/>
      <c r="D22" s="17"/>
      <c r="E22" s="55"/>
      <c r="F22" s="17"/>
      <c r="G22" s="17"/>
      <c r="H22" s="17"/>
      <c r="I22" s="55"/>
    </row>
    <row r="23" spans="1:9" ht="15">
      <c r="A23" s="23" t="s">
        <v>46</v>
      </c>
      <c r="B23" s="32"/>
      <c r="C23" s="17">
        <v>-35521</v>
      </c>
      <c r="D23" s="17"/>
      <c r="E23" s="55">
        <v>-41898</v>
      </c>
      <c r="F23" s="17"/>
      <c r="G23" s="17">
        <v>-150322.43</v>
      </c>
      <c r="H23" s="17"/>
      <c r="I23" s="55">
        <v>-79196</v>
      </c>
    </row>
    <row r="24" spans="1:9" ht="15">
      <c r="A24" s="23"/>
      <c r="B24" s="32"/>
      <c r="C24" s="17"/>
      <c r="D24" s="17"/>
      <c r="E24" s="55"/>
      <c r="F24" s="17"/>
      <c r="G24" s="17"/>
      <c r="H24" s="17"/>
      <c r="I24" s="55"/>
    </row>
    <row r="25" spans="1:9" ht="15">
      <c r="A25" s="23" t="s">
        <v>47</v>
      </c>
      <c r="B25" s="32"/>
      <c r="C25" s="17">
        <v>-210094</v>
      </c>
      <c r="D25" s="17"/>
      <c r="E25" s="55">
        <v>-100230</v>
      </c>
      <c r="F25" s="17"/>
      <c r="G25" s="17">
        <v>-446259.12</v>
      </c>
      <c r="H25" s="17"/>
      <c r="I25" s="55">
        <v>-237487</v>
      </c>
    </row>
    <row r="26" spans="1:9" ht="15">
      <c r="A26" s="23"/>
      <c r="B26" s="32"/>
      <c r="C26" s="17"/>
      <c r="D26" s="17"/>
      <c r="E26" s="55"/>
      <c r="F26" s="17"/>
      <c r="G26" s="17"/>
      <c r="H26" s="17"/>
      <c r="I26" s="55"/>
    </row>
    <row r="27" spans="1:9" ht="15">
      <c r="A27" s="23" t="s">
        <v>48</v>
      </c>
      <c r="B27" s="32"/>
      <c r="C27" s="17">
        <v>-560900</v>
      </c>
      <c r="D27" s="17"/>
      <c r="E27" s="55">
        <v>-93662</v>
      </c>
      <c r="F27" s="17"/>
      <c r="G27" s="17">
        <v>-1367153</v>
      </c>
      <c r="H27" s="17"/>
      <c r="I27" s="55">
        <v>-342909</v>
      </c>
    </row>
    <row r="28" spans="1:9" ht="15">
      <c r="A28" s="23"/>
      <c r="B28" s="32"/>
      <c r="C28" s="17"/>
      <c r="D28" s="17"/>
      <c r="E28" s="55"/>
      <c r="F28" s="17"/>
      <c r="G28" s="17"/>
      <c r="H28" s="17"/>
      <c r="I28" s="55"/>
    </row>
    <row r="29" spans="1:9" ht="15">
      <c r="A29" s="23" t="s">
        <v>49</v>
      </c>
      <c r="B29" s="32"/>
      <c r="C29" s="17">
        <v>-654.61</v>
      </c>
      <c r="D29" s="17"/>
      <c r="E29" s="55">
        <v>-649</v>
      </c>
      <c r="F29" s="17"/>
      <c r="G29" s="58">
        <v>-3453.61</v>
      </c>
      <c r="H29" s="17"/>
      <c r="I29" s="55">
        <v>-2078</v>
      </c>
    </row>
    <row r="30" spans="1:9" ht="15">
      <c r="A30" s="23"/>
      <c r="B30" s="32"/>
      <c r="C30" s="56"/>
      <c r="D30" s="17"/>
      <c r="E30" s="57"/>
      <c r="F30" s="17"/>
      <c r="G30" s="56"/>
      <c r="H30" s="17"/>
      <c r="I30" s="57"/>
    </row>
    <row r="31" spans="1:9" ht="15.75">
      <c r="A31" s="27" t="s">
        <v>50</v>
      </c>
      <c r="B31" s="32"/>
      <c r="C31" s="71">
        <f>SUM(C17:C29)</f>
        <v>1016250.39</v>
      </c>
      <c r="D31" s="17"/>
      <c r="E31" s="70">
        <f>SUM(E17:E29)</f>
        <v>276180</v>
      </c>
      <c r="F31" s="71"/>
      <c r="G31" s="71">
        <f>SUM(G17:G29)</f>
        <v>3166409.9999999995</v>
      </c>
      <c r="H31" s="71"/>
      <c r="I31" s="70">
        <f>SUM(I17:I29)</f>
        <v>2415817</v>
      </c>
    </row>
    <row r="32" spans="1:9" ht="15">
      <c r="A32" s="23"/>
      <c r="B32" s="32"/>
      <c r="C32" s="17"/>
      <c r="D32" s="17"/>
      <c r="E32" s="55"/>
      <c r="F32" s="17"/>
      <c r="G32" s="17"/>
      <c r="H32" s="17"/>
      <c r="I32" s="55"/>
    </row>
    <row r="33" spans="1:9" ht="15">
      <c r="A33" s="23" t="s">
        <v>51</v>
      </c>
      <c r="B33" s="32">
        <v>17</v>
      </c>
      <c r="C33" s="17">
        <v>-88862</v>
      </c>
      <c r="D33" s="17"/>
      <c r="E33" s="55">
        <v>23333</v>
      </c>
      <c r="F33" s="17"/>
      <c r="G33" s="17">
        <v>-98169.26</v>
      </c>
      <c r="H33" s="17"/>
      <c r="I33" s="55">
        <v>-93332</v>
      </c>
    </row>
    <row r="34" spans="1:9" ht="15">
      <c r="A34" s="23"/>
      <c r="B34" s="32"/>
      <c r="C34" s="56"/>
      <c r="D34" s="17"/>
      <c r="E34" s="57"/>
      <c r="F34" s="17"/>
      <c r="G34" s="56"/>
      <c r="H34" s="17"/>
      <c r="I34" s="57"/>
    </row>
    <row r="35" spans="1:9" ht="15.75">
      <c r="A35" s="27" t="s">
        <v>102</v>
      </c>
      <c r="B35" s="32"/>
      <c r="C35" s="94">
        <f>SUM(C31:C34)</f>
        <v>927388.39</v>
      </c>
      <c r="D35" s="17"/>
      <c r="E35" s="95">
        <f>SUM(E31:E33)</f>
        <v>299513</v>
      </c>
      <c r="F35" s="71"/>
      <c r="G35" s="94">
        <f>SUM(G31:G34)</f>
        <v>3068240.7399999998</v>
      </c>
      <c r="H35" s="71"/>
      <c r="I35" s="95">
        <f>SUM(I31:I33)</f>
        <v>2322485</v>
      </c>
    </row>
    <row r="36" spans="1:9" ht="15.75">
      <c r="A36" s="27"/>
      <c r="B36" s="32"/>
      <c r="C36" s="71"/>
      <c r="D36" s="17"/>
      <c r="E36" s="70"/>
      <c r="F36" s="71"/>
      <c r="G36" s="71"/>
      <c r="H36" s="71"/>
      <c r="I36" s="70"/>
    </row>
    <row r="37" spans="1:9" ht="15.75">
      <c r="A37" s="23" t="s">
        <v>90</v>
      </c>
      <c r="B37" s="32"/>
      <c r="C37" s="71">
        <v>0</v>
      </c>
      <c r="D37" s="17"/>
      <c r="E37" s="55">
        <v>0</v>
      </c>
      <c r="F37" s="71"/>
      <c r="G37" s="71">
        <v>0</v>
      </c>
      <c r="H37" s="71"/>
      <c r="I37" s="55">
        <v>-982156</v>
      </c>
    </row>
    <row r="38" spans="1:9" ht="15.75">
      <c r="A38" s="27"/>
      <c r="B38" s="32"/>
      <c r="C38" s="71"/>
      <c r="D38" s="17"/>
      <c r="E38" s="70"/>
      <c r="F38" s="71"/>
      <c r="G38" s="71"/>
      <c r="H38" s="71"/>
      <c r="I38" s="70"/>
    </row>
    <row r="39" spans="1:9" ht="15.75">
      <c r="A39" s="27" t="s">
        <v>52</v>
      </c>
      <c r="B39" s="32"/>
      <c r="C39" s="96">
        <f>SUM(C35:C37)</f>
        <v>927388.39</v>
      </c>
      <c r="D39" s="71"/>
      <c r="E39" s="96">
        <f>SUM(E35:E37)</f>
        <v>299513</v>
      </c>
      <c r="F39" s="71"/>
      <c r="G39" s="96">
        <f>SUM(G35:G37)</f>
        <v>3068240.7399999998</v>
      </c>
      <c r="H39" s="71"/>
      <c r="I39" s="96">
        <f>SUM(I35:I37)</f>
        <v>1340329</v>
      </c>
    </row>
    <row r="40" spans="1:9" ht="15">
      <c r="A40" s="23"/>
      <c r="B40" s="32"/>
      <c r="C40" s="17"/>
      <c r="D40" s="17"/>
      <c r="E40" s="55"/>
      <c r="F40" s="17"/>
      <c r="G40" s="17"/>
      <c r="H40" s="17"/>
      <c r="I40" s="55"/>
    </row>
    <row r="41" spans="1:9" ht="15">
      <c r="A41" s="23" t="s">
        <v>53</v>
      </c>
      <c r="B41" s="32"/>
      <c r="C41" s="17"/>
      <c r="D41" s="17"/>
      <c r="E41" s="55"/>
      <c r="F41" s="17"/>
      <c r="G41" s="17"/>
      <c r="H41" s="17"/>
      <c r="I41" s="55"/>
    </row>
    <row r="42" spans="1:9" ht="15">
      <c r="A42" s="23"/>
      <c r="B42" s="32"/>
      <c r="C42" s="17"/>
      <c r="D42" s="17"/>
      <c r="E42" s="55"/>
      <c r="F42" s="17"/>
      <c r="G42" s="17"/>
      <c r="H42" s="17"/>
      <c r="I42" s="55"/>
    </row>
    <row r="43" spans="1:9" ht="15">
      <c r="A43" s="23" t="s">
        <v>72</v>
      </c>
      <c r="B43" s="32"/>
      <c r="C43" s="17">
        <v>892742</v>
      </c>
      <c r="D43" s="17"/>
      <c r="E43" s="55">
        <f>+E39</f>
        <v>299513</v>
      </c>
      <c r="F43" s="17"/>
      <c r="G43" s="17">
        <v>3029344.93</v>
      </c>
      <c r="H43" s="17"/>
      <c r="I43" s="55">
        <f>+I39</f>
        <v>1340329</v>
      </c>
    </row>
    <row r="44" spans="1:9" ht="15">
      <c r="A44" s="23"/>
      <c r="B44" s="32"/>
      <c r="C44" s="17"/>
      <c r="D44" s="17"/>
      <c r="E44" s="55"/>
      <c r="F44" s="17"/>
      <c r="G44" s="17"/>
      <c r="H44" s="17"/>
      <c r="I44" s="55"/>
    </row>
    <row r="45" spans="1:9" ht="15">
      <c r="A45" s="23" t="s">
        <v>73</v>
      </c>
      <c r="B45" s="32"/>
      <c r="C45" s="17">
        <v>34646</v>
      </c>
      <c r="D45" s="17"/>
      <c r="E45" s="55">
        <v>0</v>
      </c>
      <c r="F45" s="17"/>
      <c r="G45" s="17">
        <v>38896.07</v>
      </c>
      <c r="H45" s="17"/>
      <c r="I45" s="55">
        <v>0</v>
      </c>
    </row>
    <row r="46" spans="1:9" ht="15">
      <c r="A46" s="23"/>
      <c r="B46" s="32"/>
      <c r="C46" s="17"/>
      <c r="D46" s="17"/>
      <c r="E46" s="55"/>
      <c r="F46" s="17"/>
      <c r="G46" s="17"/>
      <c r="H46" s="17"/>
      <c r="I46" s="55"/>
    </row>
    <row r="47" spans="1:9" ht="15.75" thickBot="1">
      <c r="A47" s="23"/>
      <c r="B47" s="32"/>
      <c r="C47" s="59">
        <f>SUM(C43:C46)</f>
        <v>927388</v>
      </c>
      <c r="D47" s="17"/>
      <c r="E47" s="60">
        <f>SUM(E43:E46)</f>
        <v>299513</v>
      </c>
      <c r="F47" s="17"/>
      <c r="G47" s="59">
        <f>SUM(G43:G46)</f>
        <v>3068241</v>
      </c>
      <c r="H47" s="17"/>
      <c r="I47" s="60">
        <f>SUM(I43:I46)</f>
        <v>1340329</v>
      </c>
    </row>
    <row r="48" spans="1:9" ht="15">
      <c r="A48" s="23"/>
      <c r="B48" s="32"/>
      <c r="C48" s="17"/>
      <c r="D48" s="17"/>
      <c r="E48" s="55"/>
      <c r="F48" s="17"/>
      <c r="G48" s="17"/>
      <c r="H48" s="17"/>
      <c r="I48" s="55"/>
    </row>
    <row r="49" spans="1:9" ht="15">
      <c r="A49" s="23" t="s">
        <v>87</v>
      </c>
      <c r="B49" s="32">
        <v>29</v>
      </c>
      <c r="C49" s="72">
        <f>+C43/(66800000)*100</f>
        <v>1.336440119760479</v>
      </c>
      <c r="D49" s="89"/>
      <c r="E49" s="72">
        <v>0.45</v>
      </c>
      <c r="F49" s="89"/>
      <c r="G49" s="72">
        <f>+G43/(66800000)*100</f>
        <v>4.5349475</v>
      </c>
      <c r="H49" s="89"/>
      <c r="I49" s="72">
        <v>3.64</v>
      </c>
    </row>
    <row r="50" spans="1:9" ht="15">
      <c r="A50" s="23" t="s">
        <v>77</v>
      </c>
      <c r="B50" s="32"/>
      <c r="C50" s="88"/>
      <c r="D50" s="17"/>
      <c r="E50" s="72"/>
      <c r="F50" s="17"/>
      <c r="G50" s="88"/>
      <c r="H50" s="17"/>
      <c r="I50" s="72"/>
    </row>
    <row r="51" spans="1:9" ht="15">
      <c r="A51" s="23" t="s">
        <v>79</v>
      </c>
      <c r="B51" s="32"/>
      <c r="C51" s="88"/>
      <c r="D51" s="17"/>
      <c r="E51" s="72"/>
      <c r="F51" s="17"/>
      <c r="G51" s="88"/>
      <c r="H51" s="17"/>
      <c r="I51" s="72"/>
    </row>
    <row r="52" spans="1:9" ht="15">
      <c r="A52" s="23"/>
      <c r="B52" s="32"/>
      <c r="C52" s="88"/>
      <c r="D52" s="17"/>
      <c r="E52" s="72"/>
      <c r="F52" s="17"/>
      <c r="G52" s="88"/>
      <c r="H52" s="17"/>
      <c r="I52" s="72"/>
    </row>
    <row r="53" spans="1:9" ht="15">
      <c r="A53" s="23"/>
      <c r="B53" s="32"/>
      <c r="C53" s="88"/>
      <c r="D53" s="17"/>
      <c r="E53" s="72"/>
      <c r="F53" s="17"/>
      <c r="G53" s="88"/>
      <c r="H53" s="17"/>
      <c r="I53" s="72"/>
    </row>
    <row r="54" spans="1:9" ht="15">
      <c r="A54" s="125" t="s">
        <v>131</v>
      </c>
      <c r="B54" s="126"/>
      <c r="C54" s="126"/>
      <c r="D54" s="126"/>
      <c r="E54" s="126"/>
      <c r="F54" s="126"/>
      <c r="G54" s="126"/>
      <c r="H54" s="126"/>
      <c r="I54" s="126"/>
    </row>
    <row r="55" spans="1:9" ht="15">
      <c r="A55" s="126"/>
      <c r="B55" s="126"/>
      <c r="C55" s="126"/>
      <c r="D55" s="126"/>
      <c r="E55" s="126"/>
      <c r="F55" s="126"/>
      <c r="G55" s="126"/>
      <c r="H55" s="126"/>
      <c r="I55" s="126"/>
    </row>
    <row r="56" spans="1:9" ht="15">
      <c r="A56" s="126"/>
      <c r="B56" s="126"/>
      <c r="C56" s="126"/>
      <c r="D56" s="126"/>
      <c r="E56" s="126"/>
      <c r="F56" s="126"/>
      <c r="G56" s="126"/>
      <c r="H56" s="126"/>
      <c r="I56" s="126"/>
    </row>
    <row r="57" spans="1:9" ht="15">
      <c r="A57" s="126"/>
      <c r="B57" s="126"/>
      <c r="C57" s="126"/>
      <c r="D57" s="126"/>
      <c r="E57" s="126"/>
      <c r="F57" s="126"/>
      <c r="G57" s="126"/>
      <c r="H57" s="126"/>
      <c r="I57" s="126"/>
    </row>
    <row r="58" spans="1:9" ht="15">
      <c r="A58" s="23"/>
      <c r="B58" s="32"/>
      <c r="C58" s="88"/>
      <c r="D58" s="17"/>
      <c r="E58" s="72"/>
      <c r="F58" s="17"/>
      <c r="G58" s="88"/>
      <c r="H58" s="17"/>
      <c r="I58" s="72"/>
    </row>
    <row r="59" spans="1:9" ht="15">
      <c r="A59" s="125" t="s">
        <v>89</v>
      </c>
      <c r="B59" s="125"/>
      <c r="C59" s="125"/>
      <c r="D59" s="125"/>
      <c r="E59" s="125"/>
      <c r="F59" s="125"/>
      <c r="G59" s="125"/>
      <c r="H59" s="125"/>
      <c r="I59" s="125"/>
    </row>
    <row r="60" spans="1:9" ht="15">
      <c r="A60" s="23"/>
      <c r="B60" s="32"/>
      <c r="C60" s="88"/>
      <c r="D60" s="17"/>
      <c r="E60" s="72"/>
      <c r="F60" s="17"/>
      <c r="G60" s="88"/>
      <c r="H60" s="17"/>
      <c r="I60" s="72"/>
    </row>
    <row r="61" spans="1:9" ht="15">
      <c r="A61" s="125" t="s">
        <v>130</v>
      </c>
      <c r="B61" s="126"/>
      <c r="C61" s="126"/>
      <c r="D61" s="126"/>
      <c r="E61" s="126"/>
      <c r="F61" s="126"/>
      <c r="G61" s="126"/>
      <c r="H61" s="126"/>
      <c r="I61" s="126"/>
    </row>
    <row r="62" spans="1:9" ht="15">
      <c r="A62" s="126"/>
      <c r="B62" s="126"/>
      <c r="C62" s="126"/>
      <c r="D62" s="126"/>
      <c r="E62" s="126"/>
      <c r="F62" s="126"/>
      <c r="G62" s="126"/>
      <c r="H62" s="126"/>
      <c r="I62" s="126"/>
    </row>
    <row r="63" spans="1:9" ht="15">
      <c r="A63" s="23"/>
      <c r="B63" s="32"/>
      <c r="C63" s="23"/>
      <c r="D63" s="23"/>
      <c r="E63" s="23"/>
      <c r="F63" s="23"/>
      <c r="G63" s="23"/>
      <c r="H63" s="23"/>
      <c r="I63" s="23"/>
    </row>
    <row r="64" spans="1:9" ht="15">
      <c r="A64" s="127" t="s">
        <v>132</v>
      </c>
      <c r="B64" s="127"/>
      <c r="C64" s="127"/>
      <c r="D64" s="127"/>
      <c r="E64" s="127"/>
      <c r="F64" s="127"/>
      <c r="G64" s="127"/>
      <c r="H64" s="127"/>
      <c r="I64" s="127"/>
    </row>
    <row r="65" spans="1:9" ht="15">
      <c r="A65" s="127"/>
      <c r="B65" s="127"/>
      <c r="C65" s="127"/>
      <c r="D65" s="127"/>
      <c r="E65" s="127"/>
      <c r="F65" s="127"/>
      <c r="G65" s="127"/>
      <c r="H65" s="127"/>
      <c r="I65" s="127"/>
    </row>
    <row r="66" spans="1:9" ht="15">
      <c r="A66" s="127"/>
      <c r="B66" s="127"/>
      <c r="C66" s="127"/>
      <c r="D66" s="127"/>
      <c r="E66" s="127"/>
      <c r="F66" s="127"/>
      <c r="G66" s="127"/>
      <c r="H66" s="127"/>
      <c r="I66" s="127"/>
    </row>
    <row r="67" spans="1:9" ht="15">
      <c r="A67" s="127"/>
      <c r="B67" s="127"/>
      <c r="C67" s="127"/>
      <c r="D67" s="127"/>
      <c r="E67" s="127"/>
      <c r="F67" s="127"/>
      <c r="G67" s="127"/>
      <c r="H67" s="127"/>
      <c r="I67" s="127"/>
    </row>
  </sheetData>
  <mergeCells count="10">
    <mergeCell ref="C9:E9"/>
    <mergeCell ref="G9:I9"/>
    <mergeCell ref="C7:E7"/>
    <mergeCell ref="G7:I7"/>
    <mergeCell ref="C8:E8"/>
    <mergeCell ref="G8:I8"/>
    <mergeCell ref="A54:I57"/>
    <mergeCell ref="A59:I59"/>
    <mergeCell ref="A61:I62"/>
    <mergeCell ref="A64:I67"/>
  </mergeCells>
  <printOptions/>
  <pageMargins left="0.87" right="0.38" top="0.65" bottom="0.7875" header="0.35" footer="0.5"/>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J67"/>
  <sheetViews>
    <sheetView zoomScale="80" zoomScaleNormal="80" workbookViewId="0" topLeftCell="A34">
      <selection activeCell="G59" sqref="G59"/>
    </sheetView>
  </sheetViews>
  <sheetFormatPr defaultColWidth="9.140625" defaultRowHeight="12.75"/>
  <cols>
    <col min="1" max="1" width="5.00390625" style="3" customWidth="1"/>
    <col min="2" max="2" width="30.7109375" style="3" customWidth="1"/>
    <col min="3" max="3" width="6.421875" style="10" customWidth="1"/>
    <col min="4" max="4" width="3.421875" style="10" customWidth="1"/>
    <col min="5" max="5" width="23.28125" style="3" customWidth="1"/>
    <col min="6" max="6" width="4.7109375" style="3" customWidth="1"/>
    <col min="7" max="7" width="21.28125" style="3" customWidth="1"/>
    <col min="8" max="8" width="26.8515625" style="3" customWidth="1"/>
    <col min="9" max="16384" width="0" style="3" hidden="1" customWidth="1"/>
  </cols>
  <sheetData>
    <row r="1" spans="1:7" ht="15.75">
      <c r="A1" s="1" t="s">
        <v>19</v>
      </c>
      <c r="B1" s="2"/>
      <c r="C1" s="2"/>
      <c r="D1" s="2"/>
      <c r="E1" s="2"/>
      <c r="F1" s="2"/>
      <c r="G1" s="2"/>
    </row>
    <row r="2" spans="1:7" ht="15.75">
      <c r="A2" s="4"/>
      <c r="B2" s="2"/>
      <c r="C2" s="2"/>
      <c r="D2" s="2"/>
      <c r="E2" s="2"/>
      <c r="F2" s="2"/>
      <c r="G2" s="2"/>
    </row>
    <row r="3" spans="1:7" ht="15.75">
      <c r="A3" s="2" t="s">
        <v>58</v>
      </c>
      <c r="B3" s="2"/>
      <c r="C3" s="2"/>
      <c r="D3" s="2"/>
      <c r="E3" s="2"/>
      <c r="F3" s="2"/>
      <c r="G3" s="2"/>
    </row>
    <row r="4" spans="1:7" ht="15.75">
      <c r="A4" s="2" t="s">
        <v>121</v>
      </c>
      <c r="B4" s="2"/>
      <c r="C4" s="2"/>
      <c r="D4" s="2"/>
      <c r="E4" s="2"/>
      <c r="F4" s="2"/>
      <c r="G4" s="2"/>
    </row>
    <row r="5" spans="1:7" ht="15" customHeight="1">
      <c r="A5" s="5"/>
      <c r="B5" s="6"/>
      <c r="C5" s="7"/>
      <c r="D5" s="7"/>
      <c r="E5" s="6"/>
      <c r="F5" s="6"/>
      <c r="G5" s="6"/>
    </row>
    <row r="6" spans="1:7" ht="15.75">
      <c r="A6" s="6"/>
      <c r="B6" s="6"/>
      <c r="C6" s="8" t="s">
        <v>41</v>
      </c>
      <c r="D6" s="7"/>
      <c r="E6" s="73" t="s">
        <v>122</v>
      </c>
      <c r="F6" s="7"/>
      <c r="G6" s="73" t="s">
        <v>54</v>
      </c>
    </row>
    <row r="7" spans="1:7" ht="15.75">
      <c r="A7" s="6"/>
      <c r="B7" s="6"/>
      <c r="C7" s="8"/>
      <c r="D7" s="7"/>
      <c r="E7" s="73" t="s">
        <v>55</v>
      </c>
      <c r="F7" s="7"/>
      <c r="G7" s="73" t="s">
        <v>56</v>
      </c>
    </row>
    <row r="8" spans="3:7" ht="14.25" customHeight="1">
      <c r="C8" s="9"/>
      <c r="E8" s="8" t="s">
        <v>0</v>
      </c>
      <c r="F8" s="11"/>
      <c r="G8" s="8" t="s">
        <v>0</v>
      </c>
    </row>
    <row r="9" spans="1:7" ht="14.25" customHeight="1">
      <c r="A9" s="6" t="s">
        <v>64</v>
      </c>
      <c r="C9" s="9"/>
      <c r="E9" s="8"/>
      <c r="F9" s="11"/>
      <c r="G9" s="8"/>
    </row>
    <row r="10" spans="3:7" ht="14.25" customHeight="1">
      <c r="C10" s="9"/>
      <c r="E10" s="8"/>
      <c r="F10" s="11"/>
      <c r="G10" s="8"/>
    </row>
    <row r="11" spans="1:7" ht="15.75" customHeight="1">
      <c r="A11" s="6" t="s">
        <v>59</v>
      </c>
      <c r="C11" s="9"/>
      <c r="E11" s="12"/>
      <c r="F11" s="12"/>
      <c r="G11" s="12"/>
    </row>
    <row r="12" spans="1:7" ht="15">
      <c r="A12" s="3" t="s">
        <v>65</v>
      </c>
      <c r="E12" s="12">
        <v>1316226.45</v>
      </c>
      <c r="F12" s="12"/>
      <c r="G12" s="13">
        <v>1208840</v>
      </c>
    </row>
    <row r="13" spans="1:7" ht="15">
      <c r="A13" s="3" t="s">
        <v>20</v>
      </c>
      <c r="E13" s="12">
        <v>943814.33</v>
      </c>
      <c r="F13" s="12"/>
      <c r="G13" s="13">
        <v>639874</v>
      </c>
    </row>
    <row r="14" spans="1:7" ht="15">
      <c r="A14" s="3" t="s">
        <v>31</v>
      </c>
      <c r="E14" s="12">
        <v>3360</v>
      </c>
      <c r="F14" s="12"/>
      <c r="G14" s="13">
        <v>46222</v>
      </c>
    </row>
    <row r="15" spans="1:7" ht="15">
      <c r="A15" s="3" t="s">
        <v>96</v>
      </c>
      <c r="C15" s="9"/>
      <c r="E15" s="12">
        <v>1234145.4</v>
      </c>
      <c r="F15" s="12"/>
      <c r="G15" s="12">
        <v>0</v>
      </c>
    </row>
    <row r="16" spans="5:7" ht="15">
      <c r="E16" s="61">
        <f>SUM(E12:E15)-1</f>
        <v>3497545.1799999997</v>
      </c>
      <c r="F16" s="12"/>
      <c r="G16" s="61">
        <f>SUM(G12:G15)</f>
        <v>1894936</v>
      </c>
    </row>
    <row r="17" spans="1:7" ht="15.75">
      <c r="A17" s="6" t="s">
        <v>60</v>
      </c>
      <c r="E17" s="12"/>
      <c r="F17" s="12"/>
      <c r="G17" s="12"/>
    </row>
    <row r="18" spans="1:7" ht="15">
      <c r="A18" s="3" t="s">
        <v>1</v>
      </c>
      <c r="E18" s="12">
        <v>278679.63</v>
      </c>
      <c r="F18" s="12"/>
      <c r="G18" s="13">
        <v>196695</v>
      </c>
    </row>
    <row r="19" spans="1:7" ht="15">
      <c r="A19" s="3" t="s">
        <v>21</v>
      </c>
      <c r="E19" s="12">
        <v>3015446.72</v>
      </c>
      <c r="F19" s="12"/>
      <c r="G19" s="13">
        <v>1018401</v>
      </c>
    </row>
    <row r="20" spans="1:7" ht="15">
      <c r="A20" s="3" t="s">
        <v>36</v>
      </c>
      <c r="E20" s="12">
        <v>833983</v>
      </c>
      <c r="F20" s="12"/>
      <c r="G20" s="13">
        <v>4008</v>
      </c>
    </row>
    <row r="21" spans="1:7" ht="15">
      <c r="A21" s="3" t="s">
        <v>22</v>
      </c>
      <c r="E21" s="12">
        <v>692335</v>
      </c>
      <c r="F21" s="12"/>
      <c r="G21" s="13">
        <v>192830</v>
      </c>
    </row>
    <row r="22" spans="1:7" ht="15">
      <c r="A22" s="3" t="s">
        <v>74</v>
      </c>
      <c r="E22" s="12">
        <v>259775.85</v>
      </c>
      <c r="F22" s="12"/>
      <c r="G22" s="13">
        <v>201484</v>
      </c>
    </row>
    <row r="23" spans="1:7" ht="15">
      <c r="A23" s="3" t="s">
        <v>34</v>
      </c>
      <c r="E23" s="12">
        <v>5396517.18</v>
      </c>
      <c r="F23" s="12"/>
      <c r="G23" s="13">
        <v>5860821</v>
      </c>
    </row>
    <row r="24" spans="1:7" ht="15">
      <c r="A24" s="3" t="s">
        <v>2</v>
      </c>
      <c r="E24" s="12">
        <v>1164138.62</v>
      </c>
      <c r="F24" s="12"/>
      <c r="G24" s="13">
        <v>1464986</v>
      </c>
    </row>
    <row r="25" spans="5:7" ht="15">
      <c r="E25" s="14">
        <f>SUM(E18:E24)+1</f>
        <v>11640877</v>
      </c>
      <c r="F25" s="12"/>
      <c r="G25" s="14">
        <f>SUM(G18:G24)</f>
        <v>8939225</v>
      </c>
    </row>
    <row r="26" spans="5:7" ht="15">
      <c r="E26" s="12"/>
      <c r="F26" s="12"/>
      <c r="G26" s="12"/>
    </row>
    <row r="27" spans="1:7" ht="16.5" thickBot="1">
      <c r="A27" s="6" t="s">
        <v>66</v>
      </c>
      <c r="E27" s="83">
        <f>+E16+E25</f>
        <v>15138422.18</v>
      </c>
      <c r="F27" s="12"/>
      <c r="G27" s="83">
        <f>+G16+G25</f>
        <v>10834161</v>
      </c>
    </row>
    <row r="28" spans="5:7" ht="15">
      <c r="E28" s="12"/>
      <c r="F28" s="12"/>
      <c r="G28" s="12"/>
    </row>
    <row r="29" spans="1:7" ht="15.75">
      <c r="A29" s="6" t="s">
        <v>67</v>
      </c>
      <c r="E29" s="12"/>
      <c r="F29" s="12"/>
      <c r="G29" s="12"/>
    </row>
    <row r="30" spans="5:7" ht="15">
      <c r="E30" s="12"/>
      <c r="F30" s="12"/>
      <c r="G30" s="12"/>
    </row>
    <row r="31" spans="1:7" ht="15.75">
      <c r="A31" s="6" t="s">
        <v>68</v>
      </c>
      <c r="E31" s="12"/>
      <c r="F31" s="12"/>
      <c r="G31" s="12"/>
    </row>
    <row r="32" spans="5:7" ht="15">
      <c r="E32" s="12"/>
      <c r="F32" s="12"/>
      <c r="G32" s="13"/>
    </row>
    <row r="33" spans="1:7" ht="15">
      <c r="A33" s="3" t="s">
        <v>24</v>
      </c>
      <c r="E33" s="12">
        <v>6680000</v>
      </c>
      <c r="F33" s="12"/>
      <c r="G33" s="13">
        <v>6680000</v>
      </c>
    </row>
    <row r="34" spans="1:7" ht="15">
      <c r="A34" s="3" t="s">
        <v>32</v>
      </c>
      <c r="E34" s="12">
        <v>1727153.58</v>
      </c>
      <c r="F34" s="12"/>
      <c r="G34" s="13">
        <v>1739455</v>
      </c>
    </row>
    <row r="35" spans="1:7" ht="15">
      <c r="A35" s="3" t="s">
        <v>107</v>
      </c>
      <c r="E35" s="118">
        <v>0</v>
      </c>
      <c r="F35" s="12"/>
      <c r="G35" s="13">
        <v>0</v>
      </c>
    </row>
    <row r="36" spans="1:7" ht="15">
      <c r="A36" s="3" t="s">
        <v>76</v>
      </c>
      <c r="E36" s="12">
        <v>4024140.48</v>
      </c>
      <c r="F36" s="12"/>
      <c r="G36" s="13">
        <v>334769</v>
      </c>
    </row>
    <row r="37" spans="1:7" ht="15.75">
      <c r="A37" s="6" t="s">
        <v>92</v>
      </c>
      <c r="E37" s="47">
        <f>SUM(E33:E36)</f>
        <v>12431294.06</v>
      </c>
      <c r="F37" s="12"/>
      <c r="G37" s="102">
        <f>SUM(G33:G36)</f>
        <v>8754224</v>
      </c>
    </row>
    <row r="38" spans="1:7" ht="15.75">
      <c r="A38" s="6" t="s">
        <v>93</v>
      </c>
      <c r="E38" s="12"/>
      <c r="F38" s="12"/>
      <c r="G38" s="13"/>
    </row>
    <row r="39" spans="1:7" ht="15.75">
      <c r="A39" s="6"/>
      <c r="E39" s="12"/>
      <c r="F39" s="12"/>
      <c r="G39" s="13"/>
    </row>
    <row r="40" spans="1:7" ht="15">
      <c r="A40" s="3" t="s">
        <v>73</v>
      </c>
      <c r="E40" s="12">
        <v>91728.92</v>
      </c>
      <c r="F40" s="12"/>
      <c r="G40" s="13">
        <v>0</v>
      </c>
    </row>
    <row r="41" spans="5:7" ht="15">
      <c r="E41" s="12"/>
      <c r="F41" s="12"/>
      <c r="G41" s="13"/>
    </row>
    <row r="42" spans="1:7" ht="16.5" thickBot="1">
      <c r="A42" s="6" t="s">
        <v>69</v>
      </c>
      <c r="E42" s="16">
        <f>SUM(E37:E41)</f>
        <v>12523022.98</v>
      </c>
      <c r="F42" s="12"/>
      <c r="G42" s="16">
        <f>SUM(G37:G41)</f>
        <v>8754224</v>
      </c>
    </row>
    <row r="43" spans="5:7" ht="15.75" thickTop="1">
      <c r="E43" s="12"/>
      <c r="F43" s="12"/>
      <c r="G43" s="13"/>
    </row>
    <row r="44" spans="1:7" ht="15.75">
      <c r="A44" s="6" t="s">
        <v>84</v>
      </c>
      <c r="E44" s="12"/>
      <c r="F44" s="12"/>
      <c r="G44" s="13"/>
    </row>
    <row r="45" spans="1:7" ht="15">
      <c r="A45" s="3" t="s">
        <v>78</v>
      </c>
      <c r="E45" s="12">
        <v>0</v>
      </c>
      <c r="F45" s="12"/>
      <c r="G45" s="13">
        <v>1728826</v>
      </c>
    </row>
    <row r="46" spans="1:7" ht="15">
      <c r="A46" s="3" t="s">
        <v>128</v>
      </c>
      <c r="E46" s="12">
        <v>61097</v>
      </c>
      <c r="F46" s="12"/>
      <c r="G46" s="13">
        <v>84889</v>
      </c>
    </row>
    <row r="47" spans="5:7" ht="15">
      <c r="E47" s="12"/>
      <c r="F47" s="12"/>
      <c r="G47" s="13"/>
    </row>
    <row r="48" spans="1:7" ht="15.75">
      <c r="A48" s="6" t="s">
        <v>85</v>
      </c>
      <c r="E48" s="61">
        <f>SUM(E45:E47)</f>
        <v>61097</v>
      </c>
      <c r="F48" s="12"/>
      <c r="G48" s="93">
        <f>SUM(G45:G47)</f>
        <v>1813715</v>
      </c>
    </row>
    <row r="49" spans="5:7" ht="15">
      <c r="E49" s="12"/>
      <c r="F49" s="12"/>
      <c r="G49" s="13"/>
    </row>
    <row r="50" spans="1:7" ht="15.75">
      <c r="A50" s="6" t="s">
        <v>70</v>
      </c>
      <c r="E50" s="12"/>
      <c r="F50" s="12"/>
      <c r="G50" s="12"/>
    </row>
    <row r="51" spans="1:7" ht="15">
      <c r="A51" s="3" t="s">
        <v>35</v>
      </c>
      <c r="E51" s="12">
        <v>22004</v>
      </c>
      <c r="F51" s="12"/>
      <c r="G51" s="13">
        <v>20216</v>
      </c>
    </row>
    <row r="52" spans="1:7" ht="15">
      <c r="A52" s="3" t="s">
        <v>23</v>
      </c>
      <c r="E52" s="12">
        <v>2532298</v>
      </c>
      <c r="F52" s="12"/>
      <c r="G52" s="13">
        <v>227356</v>
      </c>
    </row>
    <row r="53" spans="1:7" ht="15">
      <c r="A53" s="3" t="s">
        <v>75</v>
      </c>
      <c r="E53" s="12">
        <v>0</v>
      </c>
      <c r="F53" s="12"/>
      <c r="G53" s="13">
        <v>18650</v>
      </c>
    </row>
    <row r="54" spans="1:7" ht="15.75">
      <c r="A54" s="6"/>
      <c r="E54" s="14">
        <f>SUM(E51:E53)</f>
        <v>2554302</v>
      </c>
      <c r="F54" s="12"/>
      <c r="G54" s="15">
        <f>SUM(G51:G53)</f>
        <v>266222</v>
      </c>
    </row>
    <row r="55" spans="5:7" ht="15">
      <c r="E55" s="12"/>
      <c r="F55" s="12"/>
      <c r="G55" s="13"/>
    </row>
    <row r="56" spans="1:7" ht="16.5" thickBot="1">
      <c r="A56" s="6" t="s">
        <v>71</v>
      </c>
      <c r="E56" s="84">
        <f>+E42+E48+E54</f>
        <v>15138421.98</v>
      </c>
      <c r="F56" s="12"/>
      <c r="G56" s="84">
        <f>+G42+G48+G54</f>
        <v>10834161</v>
      </c>
    </row>
    <row r="57" spans="5:7" ht="15">
      <c r="E57" s="12"/>
      <c r="F57" s="12"/>
      <c r="G57" s="13"/>
    </row>
    <row r="58" spans="1:7" ht="15">
      <c r="A58" s="3" t="s">
        <v>94</v>
      </c>
      <c r="E58" s="85">
        <f>E37/66800000*100</f>
        <v>18.609721646706586</v>
      </c>
      <c r="F58" s="90"/>
      <c r="G58" s="85">
        <f>G37/66800000*100</f>
        <v>13.105125748502994</v>
      </c>
    </row>
    <row r="59" spans="1:7" ht="15">
      <c r="A59" s="3" t="s">
        <v>95</v>
      </c>
      <c r="E59" s="18"/>
      <c r="F59" s="18"/>
      <c r="G59" s="85"/>
    </row>
    <row r="60" spans="5:7" ht="15">
      <c r="E60" s="18"/>
      <c r="F60" s="18"/>
      <c r="G60" s="85"/>
    </row>
    <row r="61" spans="5:7" ht="15">
      <c r="E61" s="18"/>
      <c r="F61" s="18"/>
      <c r="G61" s="13"/>
    </row>
    <row r="62" spans="1:7" ht="15">
      <c r="A62" s="132" t="s">
        <v>133</v>
      </c>
      <c r="B62" s="126"/>
      <c r="C62" s="126"/>
      <c r="D62" s="126"/>
      <c r="E62" s="126"/>
      <c r="F62" s="126"/>
      <c r="G62" s="126"/>
    </row>
    <row r="63" spans="1:8" ht="15.75" customHeight="1">
      <c r="A63" s="126"/>
      <c r="B63" s="126"/>
      <c r="C63" s="126"/>
      <c r="D63" s="126"/>
      <c r="E63" s="126"/>
      <c r="F63" s="126"/>
      <c r="G63" s="126"/>
      <c r="H63" s="19"/>
    </row>
    <row r="64" spans="1:8" ht="15">
      <c r="A64" s="126"/>
      <c r="B64" s="126"/>
      <c r="C64" s="126"/>
      <c r="D64" s="126"/>
      <c r="E64" s="126"/>
      <c r="F64" s="126"/>
      <c r="G64" s="126"/>
      <c r="H64" s="76"/>
    </row>
    <row r="65" spans="1:7" ht="15">
      <c r="A65" s="75"/>
      <c r="B65" s="75"/>
      <c r="C65" s="75"/>
      <c r="D65" s="122"/>
      <c r="E65" s="75"/>
      <c r="F65" s="123"/>
      <c r="G65" s="123"/>
    </row>
    <row r="66" spans="1:10" ht="15.75" customHeight="1">
      <c r="A66" s="133" t="s">
        <v>134</v>
      </c>
      <c r="B66" s="126"/>
      <c r="C66" s="126"/>
      <c r="D66" s="126"/>
      <c r="E66" s="126"/>
      <c r="F66" s="126"/>
      <c r="G66" s="126"/>
      <c r="H66" s="20"/>
      <c r="I66" s="20"/>
      <c r="J66" s="20"/>
    </row>
    <row r="67" spans="1:10" ht="15">
      <c r="A67" s="126"/>
      <c r="B67" s="126"/>
      <c r="C67" s="126"/>
      <c r="D67" s="126"/>
      <c r="E67" s="126"/>
      <c r="F67" s="126"/>
      <c r="G67" s="126"/>
      <c r="H67" s="20"/>
      <c r="I67" s="20"/>
      <c r="J67" s="20"/>
    </row>
  </sheetData>
  <mergeCells count="2">
    <mergeCell ref="A62:G64"/>
    <mergeCell ref="A66:G67"/>
  </mergeCells>
  <printOptions/>
  <pageMargins left="0.49" right="0.44" top="0.393700787401575" bottom="0.06496063" header="0.196850393700787" footer="0.27559055118110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L39"/>
  <sheetViews>
    <sheetView zoomScale="80" zoomScaleNormal="80" workbookViewId="0" topLeftCell="A22">
      <selection activeCell="A42" sqref="A42"/>
    </sheetView>
  </sheetViews>
  <sheetFormatPr defaultColWidth="9.140625" defaultRowHeight="12.75"/>
  <cols>
    <col min="1" max="1" width="35.8515625" style="23" customWidth="1"/>
    <col min="2" max="2" width="5.7109375" style="23" customWidth="1"/>
    <col min="3" max="3" width="13.7109375" style="23" customWidth="1"/>
    <col min="4" max="4" width="2.8515625" style="23" customWidth="1"/>
    <col min="5" max="5" width="17.00390625" style="23" customWidth="1"/>
    <col min="6" max="6" width="3.421875" style="23" customWidth="1"/>
    <col min="7" max="7" width="15.57421875" style="23" customWidth="1"/>
    <col min="8" max="8" width="3.28125" style="23" customWidth="1"/>
    <col min="9" max="9" width="14.140625" style="23" customWidth="1"/>
    <col min="10" max="10" width="2.8515625" style="23" customWidth="1"/>
    <col min="11" max="11" width="15.57421875" style="26" customWidth="1"/>
    <col min="12" max="12" width="13.7109375" style="23" hidden="1" customWidth="1"/>
    <col min="13" max="22" width="9.8515625" style="23" hidden="1" customWidth="1"/>
    <col min="23" max="16384" width="0" style="23" hidden="1" customWidth="1"/>
  </cols>
  <sheetData>
    <row r="1" spans="1:11" ht="15.75">
      <c r="A1" s="1" t="s">
        <v>19</v>
      </c>
      <c r="B1" s="1"/>
      <c r="C1" s="21"/>
      <c r="D1" s="21"/>
      <c r="E1" s="21"/>
      <c r="F1" s="21"/>
      <c r="G1" s="21"/>
      <c r="H1" s="21"/>
      <c r="I1" s="21"/>
      <c r="J1" s="21"/>
      <c r="K1" s="22"/>
    </row>
    <row r="2" spans="1:11" ht="15.75">
      <c r="A2" s="4"/>
      <c r="B2" s="4"/>
      <c r="C2" s="21"/>
      <c r="D2" s="21"/>
      <c r="E2" s="21"/>
      <c r="F2" s="21"/>
      <c r="G2" s="21"/>
      <c r="H2" s="21"/>
      <c r="I2" s="21"/>
      <c r="J2" s="21"/>
      <c r="K2" s="22"/>
    </row>
    <row r="3" spans="1:11" ht="15.75">
      <c r="A3" s="24" t="s">
        <v>61</v>
      </c>
      <c r="B3" s="24"/>
      <c r="C3" s="21"/>
      <c r="D3" s="21"/>
      <c r="E3" s="21"/>
      <c r="F3" s="21"/>
      <c r="G3" s="21"/>
      <c r="H3" s="21"/>
      <c r="I3" s="21"/>
      <c r="J3" s="21"/>
      <c r="K3" s="22"/>
    </row>
    <row r="4" spans="1:11" ht="15.75">
      <c r="A4" s="134" t="s">
        <v>118</v>
      </c>
      <c r="B4" s="134"/>
      <c r="C4" s="134"/>
      <c r="D4" s="134"/>
      <c r="E4" s="134"/>
      <c r="F4" s="134"/>
      <c r="G4" s="134"/>
      <c r="H4" s="134"/>
      <c r="I4" s="134"/>
      <c r="J4" s="134"/>
      <c r="K4" s="134"/>
    </row>
    <row r="5" spans="1:11" ht="15.75">
      <c r="A5" s="5"/>
      <c r="B5" s="5"/>
      <c r="C5" s="21"/>
      <c r="D5" s="21"/>
      <c r="E5" s="21"/>
      <c r="F5" s="21"/>
      <c r="G5" s="21"/>
      <c r="H5" s="21"/>
      <c r="I5" s="21"/>
      <c r="J5" s="21"/>
      <c r="K5" s="21"/>
    </row>
    <row r="7" spans="3:11" ht="15.75">
      <c r="C7" s="25" t="s">
        <v>6</v>
      </c>
      <c r="D7" s="27"/>
      <c r="E7" s="25" t="s">
        <v>6</v>
      </c>
      <c r="F7" s="25"/>
      <c r="G7" s="25" t="s">
        <v>108</v>
      </c>
      <c r="H7" s="27"/>
      <c r="I7" s="25" t="s">
        <v>10</v>
      </c>
      <c r="J7" s="27"/>
      <c r="K7" s="28"/>
    </row>
    <row r="8" spans="2:11" ht="15.75">
      <c r="B8" s="27" t="s">
        <v>41</v>
      </c>
      <c r="C8" s="29" t="s">
        <v>7</v>
      </c>
      <c r="D8" s="27"/>
      <c r="E8" s="30" t="s">
        <v>33</v>
      </c>
      <c r="F8" s="107"/>
      <c r="G8" s="30" t="s">
        <v>109</v>
      </c>
      <c r="H8" s="27"/>
      <c r="I8" s="29" t="s">
        <v>80</v>
      </c>
      <c r="J8" s="27"/>
      <c r="K8" s="31" t="s">
        <v>8</v>
      </c>
    </row>
    <row r="9" spans="3:11" ht="15.75">
      <c r="C9" s="25" t="s">
        <v>0</v>
      </c>
      <c r="D9" s="27"/>
      <c r="E9" s="25" t="s">
        <v>0</v>
      </c>
      <c r="F9" s="25"/>
      <c r="G9" s="25" t="s">
        <v>0</v>
      </c>
      <c r="H9" s="27"/>
      <c r="I9" s="25" t="s">
        <v>0</v>
      </c>
      <c r="J9" s="27"/>
      <c r="K9" s="28" t="s">
        <v>0</v>
      </c>
    </row>
    <row r="10" spans="3:11" ht="15">
      <c r="C10" s="32"/>
      <c r="I10" s="32"/>
      <c r="K10" s="33"/>
    </row>
    <row r="11" spans="3:11" ht="15">
      <c r="C11" s="34"/>
      <c r="D11" s="35"/>
      <c r="E11" s="35"/>
      <c r="F11" s="35"/>
      <c r="G11" s="35"/>
      <c r="H11" s="35"/>
      <c r="I11" s="36"/>
      <c r="J11" s="37"/>
      <c r="K11" s="38"/>
    </row>
    <row r="12" spans="1:11" ht="15">
      <c r="A12" s="23" t="s">
        <v>82</v>
      </c>
      <c r="C12" s="99">
        <v>2</v>
      </c>
      <c r="D12" s="35"/>
      <c r="E12" s="37">
        <v>0</v>
      </c>
      <c r="F12" s="37"/>
      <c r="G12" s="37">
        <v>0</v>
      </c>
      <c r="H12" s="35"/>
      <c r="I12" s="38">
        <v>-5420</v>
      </c>
      <c r="J12" s="37"/>
      <c r="K12" s="38">
        <f>C12+I12</f>
        <v>-5418</v>
      </c>
    </row>
    <row r="13" spans="3:10" ht="15">
      <c r="C13" s="98"/>
      <c r="D13" s="35"/>
      <c r="E13" s="35"/>
      <c r="F13" s="35"/>
      <c r="G13" s="35"/>
      <c r="H13" s="35"/>
      <c r="I13" s="37"/>
      <c r="J13" s="37"/>
    </row>
    <row r="14" spans="1:11" ht="15">
      <c r="A14" s="23" t="s">
        <v>9</v>
      </c>
      <c r="C14" s="99">
        <f>3339998+3340000</f>
        <v>6679998</v>
      </c>
      <c r="D14" s="35"/>
      <c r="E14" s="37">
        <v>0</v>
      </c>
      <c r="F14" s="37"/>
      <c r="G14" s="37">
        <v>0</v>
      </c>
      <c r="H14" s="35"/>
      <c r="I14" s="37">
        <v>0</v>
      </c>
      <c r="J14" s="37"/>
      <c r="K14" s="38">
        <f>C14+I14</f>
        <v>6679998</v>
      </c>
    </row>
    <row r="15" spans="3:10" ht="15">
      <c r="C15" s="98"/>
      <c r="D15" s="35"/>
      <c r="E15" s="35"/>
      <c r="F15" s="35"/>
      <c r="G15" s="35"/>
      <c r="H15" s="35"/>
      <c r="I15" s="37"/>
      <c r="J15" s="37"/>
    </row>
    <row r="16" spans="1:11" ht="15">
      <c r="A16" s="23" t="s">
        <v>32</v>
      </c>
      <c r="C16" s="37">
        <v>0</v>
      </c>
      <c r="D16" s="35"/>
      <c r="E16" s="98">
        <v>1739455</v>
      </c>
      <c r="F16" s="98"/>
      <c r="G16" s="37">
        <v>0</v>
      </c>
      <c r="H16" s="35"/>
      <c r="I16" s="37">
        <v>0</v>
      </c>
      <c r="J16" s="37"/>
      <c r="K16" s="38">
        <f>+E16</f>
        <v>1739455</v>
      </c>
    </row>
    <row r="17" spans="3:10" ht="15">
      <c r="C17" s="98"/>
      <c r="D17" s="35"/>
      <c r="E17" s="35"/>
      <c r="F17" s="35"/>
      <c r="G17" s="35"/>
      <c r="H17" s="35"/>
      <c r="I17" s="37"/>
      <c r="J17" s="37"/>
    </row>
    <row r="18" spans="1:11" ht="15">
      <c r="A18" s="23" t="s">
        <v>11</v>
      </c>
      <c r="C18" s="37">
        <v>0</v>
      </c>
      <c r="D18" s="35"/>
      <c r="E18" s="37">
        <v>0</v>
      </c>
      <c r="F18" s="37"/>
      <c r="G18" s="37">
        <v>0</v>
      </c>
      <c r="H18" s="35"/>
      <c r="I18" s="37">
        <v>1342189</v>
      </c>
      <c r="J18" s="37"/>
      <c r="K18" s="38">
        <f>C18+I18</f>
        <v>1342189</v>
      </c>
    </row>
    <row r="19" spans="3:11" ht="15">
      <c r="C19" s="98"/>
      <c r="D19" s="35"/>
      <c r="E19" s="35"/>
      <c r="F19" s="35"/>
      <c r="G19" s="35"/>
      <c r="H19" s="35"/>
      <c r="I19" s="37"/>
      <c r="J19" s="37"/>
      <c r="K19" s="38"/>
    </row>
    <row r="20" spans="1:11" ht="15">
      <c r="A20" s="23" t="s">
        <v>37</v>
      </c>
      <c r="C20" s="37">
        <v>0</v>
      </c>
      <c r="D20" s="35"/>
      <c r="E20" s="37">
        <v>0</v>
      </c>
      <c r="F20" s="37"/>
      <c r="G20" s="37">
        <v>0</v>
      </c>
      <c r="H20" s="35"/>
      <c r="I20" s="37">
        <v>-1002000</v>
      </c>
      <c r="J20" s="37"/>
      <c r="K20" s="38">
        <f>C20+I20</f>
        <v>-1002000</v>
      </c>
    </row>
    <row r="21" spans="3:10" ht="15">
      <c r="C21" s="98"/>
      <c r="D21" s="35"/>
      <c r="E21" s="35"/>
      <c r="F21" s="35"/>
      <c r="G21" s="110"/>
      <c r="H21" s="35"/>
      <c r="I21" s="37"/>
      <c r="J21" s="37"/>
    </row>
    <row r="22" spans="1:11" ht="15">
      <c r="A22" s="23" t="s">
        <v>83</v>
      </c>
      <c r="C22" s="100">
        <f>SUM(C12:C21)</f>
        <v>6680000</v>
      </c>
      <c r="D22" s="34"/>
      <c r="E22" s="100">
        <f>SUM(E12:E21)</f>
        <v>1739455</v>
      </c>
      <c r="F22" s="99"/>
      <c r="G22" s="37">
        <v>0</v>
      </c>
      <c r="H22" s="34"/>
      <c r="I22" s="92">
        <f>SUM(I12:I21)</f>
        <v>334769</v>
      </c>
      <c r="J22" s="36"/>
      <c r="K22" s="86">
        <f>SUM(K12:K21)</f>
        <v>8754224</v>
      </c>
    </row>
    <row r="23" spans="3:11" ht="15">
      <c r="C23" s="91"/>
      <c r="I23" s="91"/>
      <c r="K23" s="17"/>
    </row>
    <row r="24" spans="1:11" ht="15">
      <c r="A24" s="23" t="s">
        <v>81</v>
      </c>
      <c r="B24" s="32"/>
      <c r="C24" s="87">
        <v>0</v>
      </c>
      <c r="D24" s="87"/>
      <c r="E24" s="87">
        <v>0</v>
      </c>
      <c r="F24" s="87"/>
      <c r="G24" s="111">
        <v>0</v>
      </c>
      <c r="I24" s="91">
        <v>1728826</v>
      </c>
      <c r="J24" s="91"/>
      <c r="K24" s="38">
        <f>C24+I24</f>
        <v>1728826</v>
      </c>
    </row>
    <row r="25" spans="2:11" ht="15">
      <c r="B25" s="32"/>
      <c r="C25" s="92"/>
      <c r="D25" s="87"/>
      <c r="E25" s="97"/>
      <c r="F25" s="108"/>
      <c r="G25" s="108"/>
      <c r="I25" s="92"/>
      <c r="J25" s="91"/>
      <c r="K25" s="86"/>
    </row>
    <row r="26" spans="1:11" ht="15">
      <c r="A26" s="23" t="s">
        <v>97</v>
      </c>
      <c r="B26" s="32"/>
      <c r="C26" s="98">
        <f>SUM(C22:C24)</f>
        <v>6680000</v>
      </c>
      <c r="D26" s="87"/>
      <c r="E26" s="98">
        <f>SUM(E22:E24)</f>
        <v>1739455</v>
      </c>
      <c r="F26" s="98"/>
      <c r="G26" s="37">
        <v>0</v>
      </c>
      <c r="I26" s="98">
        <f>SUM(I22:I24)</f>
        <v>2063595</v>
      </c>
      <c r="J26" s="91"/>
      <c r="K26" s="98">
        <f>SUM(K22:K24)</f>
        <v>10483050</v>
      </c>
    </row>
    <row r="27" spans="2:11" ht="15">
      <c r="B27" s="32"/>
      <c r="C27" s="98"/>
      <c r="D27" s="87"/>
      <c r="E27" s="98"/>
      <c r="F27" s="98"/>
      <c r="G27" s="37"/>
      <c r="I27" s="98"/>
      <c r="J27" s="91"/>
      <c r="K27" s="98"/>
    </row>
    <row r="28" spans="1:11" ht="15">
      <c r="A28" s="23" t="s">
        <v>123</v>
      </c>
      <c r="B28" s="32"/>
      <c r="C28" s="87">
        <v>0</v>
      </c>
      <c r="D28" s="87"/>
      <c r="E28" s="119">
        <v>-12301</v>
      </c>
      <c r="F28" s="98"/>
      <c r="G28" s="37">
        <v>0</v>
      </c>
      <c r="I28" s="87">
        <v>0</v>
      </c>
      <c r="J28" s="91"/>
      <c r="K28" s="113">
        <f>+E28</f>
        <v>-12301</v>
      </c>
    </row>
    <row r="29" spans="2:11" ht="15">
      <c r="B29" s="32"/>
      <c r="C29" s="87"/>
      <c r="D29" s="87"/>
      <c r="E29" s="87"/>
      <c r="F29" s="87"/>
      <c r="G29" s="87"/>
      <c r="I29" s="91"/>
      <c r="J29" s="91"/>
      <c r="K29" s="38"/>
    </row>
    <row r="30" spans="1:11" ht="15">
      <c r="A30" s="23" t="s">
        <v>52</v>
      </c>
      <c r="C30" s="87">
        <v>0</v>
      </c>
      <c r="D30" s="87"/>
      <c r="E30" s="87">
        <v>0</v>
      </c>
      <c r="F30" s="87"/>
      <c r="G30" s="37">
        <v>0</v>
      </c>
      <c r="I30" s="91">
        <v>3029345</v>
      </c>
      <c r="K30" s="38">
        <f>+I30</f>
        <v>3029345</v>
      </c>
    </row>
    <row r="31" spans="3:11" ht="15">
      <c r="C31" s="87"/>
      <c r="D31" s="87"/>
      <c r="E31" s="87"/>
      <c r="F31" s="87"/>
      <c r="G31" s="87"/>
      <c r="I31" s="91"/>
      <c r="K31" s="38"/>
    </row>
    <row r="32" spans="1:11" ht="15">
      <c r="A32" s="23" t="s">
        <v>37</v>
      </c>
      <c r="C32" s="87">
        <v>0</v>
      </c>
      <c r="D32" s="87"/>
      <c r="E32" s="87">
        <v>0</v>
      </c>
      <c r="F32" s="87"/>
      <c r="G32" s="37">
        <v>0</v>
      </c>
      <c r="I32" s="106">
        <v>-1068800</v>
      </c>
      <c r="K32" s="38">
        <f>+I32</f>
        <v>-1068800</v>
      </c>
    </row>
    <row r="33" spans="3:11" ht="15">
      <c r="C33" s="87"/>
      <c r="D33" s="87"/>
      <c r="E33" s="87"/>
      <c r="F33" s="87"/>
      <c r="G33" s="87"/>
      <c r="I33" s="91"/>
      <c r="K33" s="17"/>
    </row>
    <row r="34" spans="1:11" ht="15.75" thickBot="1">
      <c r="A34" s="23" t="s">
        <v>124</v>
      </c>
      <c r="C34" s="101">
        <f>SUM(C26:C32)</f>
        <v>6680000</v>
      </c>
      <c r="E34" s="101">
        <f>SUM(E26:E32)</f>
        <v>1727154</v>
      </c>
      <c r="F34" s="109"/>
      <c r="G34" s="112">
        <f>SUM(G26:G32)</f>
        <v>0</v>
      </c>
      <c r="I34" s="101">
        <f>SUM(I26:I32)</f>
        <v>4024140</v>
      </c>
      <c r="K34" s="101">
        <f>SUM(K26:K32)</f>
        <v>12431294</v>
      </c>
    </row>
    <row r="35" ht="15">
      <c r="I35" s="37"/>
    </row>
    <row r="36" ht="15">
      <c r="I36" s="37"/>
    </row>
    <row r="37" spans="1:12" ht="15">
      <c r="A37" s="125" t="s">
        <v>135</v>
      </c>
      <c r="B37" s="126"/>
      <c r="C37" s="126"/>
      <c r="D37" s="126"/>
      <c r="E37" s="126"/>
      <c r="F37" s="126"/>
      <c r="G37" s="126"/>
      <c r="H37" s="126"/>
      <c r="I37" s="126"/>
      <c r="J37" s="126"/>
      <c r="K37" s="126"/>
      <c r="L37" s="69"/>
    </row>
    <row r="38" spans="1:12" ht="15">
      <c r="A38" s="126"/>
      <c r="B38" s="126"/>
      <c r="C38" s="126"/>
      <c r="D38" s="126"/>
      <c r="E38" s="126"/>
      <c r="F38" s="126"/>
      <c r="G38" s="126"/>
      <c r="H38" s="126"/>
      <c r="I38" s="126"/>
      <c r="J38" s="126"/>
      <c r="K38" s="126"/>
      <c r="L38" s="69"/>
    </row>
    <row r="39" spans="1:11" ht="15">
      <c r="A39" s="126"/>
      <c r="B39" s="126"/>
      <c r="C39" s="126"/>
      <c r="D39" s="126"/>
      <c r="E39" s="126"/>
      <c r="F39" s="126"/>
      <c r="G39" s="126"/>
      <c r="H39" s="126"/>
      <c r="I39" s="126"/>
      <c r="J39" s="126"/>
      <c r="K39" s="126"/>
    </row>
  </sheetData>
  <mergeCells count="2">
    <mergeCell ref="A4:K4"/>
    <mergeCell ref="A37:K39"/>
  </mergeCells>
  <printOptions/>
  <pageMargins left="0.986220472" right="0.15748031496063" top="0.537401575" bottom="0.537401575" header="0.511811023622047" footer="0.511811023622047"/>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I72"/>
  <sheetViews>
    <sheetView view="pageBreakPreview" zoomScale="80" zoomScaleNormal="80" zoomScaleSheetLayoutView="80" workbookViewId="0" topLeftCell="A1">
      <selection activeCell="A39" sqref="A39"/>
    </sheetView>
  </sheetViews>
  <sheetFormatPr defaultColWidth="9.140625" defaultRowHeight="12.75"/>
  <cols>
    <col min="1" max="1" width="55.7109375" style="40" customWidth="1"/>
    <col min="2" max="2" width="6.00390625" style="40" customWidth="1"/>
    <col min="3" max="3" width="18.140625" style="40" customWidth="1"/>
    <col min="4" max="4" width="3.421875" style="40" customWidth="1"/>
    <col min="5" max="5" width="20.421875" style="40" customWidth="1"/>
    <col min="6" max="7" width="9.140625" style="40" customWidth="1"/>
    <col min="8" max="8" width="9.421875" style="40" hidden="1" customWidth="1"/>
    <col min="9" max="251" width="0" style="40" hidden="1" customWidth="1"/>
    <col min="252" max="16384" width="0" style="41" hidden="1" customWidth="1"/>
  </cols>
  <sheetData>
    <row r="1" spans="1:3" ht="15.75">
      <c r="A1" s="1" t="s">
        <v>19</v>
      </c>
      <c r="B1" s="1"/>
      <c r="C1" s="39"/>
    </row>
    <row r="2" spans="1:3" ht="15.75">
      <c r="A2" s="1"/>
      <c r="B2" s="1"/>
      <c r="C2" s="39"/>
    </row>
    <row r="3" spans="1:3" ht="15.75">
      <c r="A3" s="42" t="s">
        <v>62</v>
      </c>
      <c r="B3" s="42"/>
      <c r="C3" s="39"/>
    </row>
    <row r="4" spans="1:3" ht="15.75">
      <c r="A4" s="42" t="s">
        <v>118</v>
      </c>
      <c r="B4" s="42"/>
      <c r="C4" s="39"/>
    </row>
    <row r="5" spans="1:3" ht="15">
      <c r="A5" s="5"/>
      <c r="B5" s="5"/>
      <c r="C5" s="39"/>
    </row>
    <row r="6" spans="1:5" ht="15.75">
      <c r="A6" s="5"/>
      <c r="B6" s="5"/>
      <c r="C6" s="135" t="s">
        <v>125</v>
      </c>
      <c r="D6" s="136"/>
      <c r="E6" s="136"/>
    </row>
    <row r="7" spans="1:5" ht="15.75">
      <c r="A7" s="43"/>
      <c r="B7" s="43" t="s">
        <v>41</v>
      </c>
      <c r="C7" s="77">
        <v>2006</v>
      </c>
      <c r="D7" s="78"/>
      <c r="E7" s="77" t="s">
        <v>88</v>
      </c>
    </row>
    <row r="8" spans="1:5" ht="15.75">
      <c r="A8" s="39"/>
      <c r="B8" s="39"/>
      <c r="C8" s="44" t="s">
        <v>0</v>
      </c>
      <c r="E8" s="45" t="s">
        <v>0</v>
      </c>
    </row>
    <row r="9" spans="1:3" ht="15.75">
      <c r="A9" s="42" t="s">
        <v>3</v>
      </c>
      <c r="B9" s="42"/>
      <c r="C9" s="41"/>
    </row>
    <row r="10" spans="1:5" ht="15">
      <c r="A10" s="39" t="s">
        <v>25</v>
      </c>
      <c r="B10" s="39"/>
      <c r="C10" s="12">
        <v>3166410</v>
      </c>
      <c r="E10" s="79">
        <v>2415817</v>
      </c>
    </row>
    <row r="11" spans="1:5" ht="15">
      <c r="A11" s="39" t="s">
        <v>12</v>
      </c>
      <c r="B11" s="39"/>
      <c r="C11" s="12"/>
      <c r="E11" s="79"/>
    </row>
    <row r="12" spans="1:5" ht="15">
      <c r="A12" s="39" t="s">
        <v>14</v>
      </c>
      <c r="B12" s="39"/>
      <c r="C12" s="12">
        <v>119940</v>
      </c>
      <c r="E12" s="79">
        <v>88532</v>
      </c>
    </row>
    <row r="13" spans="1:5" ht="15">
      <c r="A13" s="39" t="s">
        <v>13</v>
      </c>
      <c r="B13" s="39"/>
      <c r="C13" s="12">
        <v>310021</v>
      </c>
      <c r="E13" s="79">
        <v>187229</v>
      </c>
    </row>
    <row r="14" spans="1:5" ht="15">
      <c r="A14" s="39" t="s">
        <v>78</v>
      </c>
      <c r="B14" s="39"/>
      <c r="C14" s="12">
        <v>-140263</v>
      </c>
      <c r="E14" s="105">
        <v>0</v>
      </c>
    </row>
    <row r="15" spans="1:5" ht="15">
      <c r="A15" s="39" t="s">
        <v>110</v>
      </c>
      <c r="B15" s="39"/>
      <c r="C15" s="12">
        <v>155</v>
      </c>
      <c r="E15" s="105">
        <v>0</v>
      </c>
    </row>
    <row r="16" spans="1:5" ht="15">
      <c r="A16" s="39" t="s">
        <v>111</v>
      </c>
      <c r="B16" s="39"/>
      <c r="C16" s="12">
        <v>-63398</v>
      </c>
      <c r="E16" s="105">
        <v>0</v>
      </c>
    </row>
    <row r="17" spans="1:5" ht="15">
      <c r="A17" s="39" t="s">
        <v>112</v>
      </c>
      <c r="B17" s="39"/>
      <c r="C17" s="12">
        <v>3454</v>
      </c>
      <c r="E17" s="116">
        <v>2078</v>
      </c>
    </row>
    <row r="18" spans="1:5" ht="15">
      <c r="A18" s="39" t="s">
        <v>113</v>
      </c>
      <c r="B18" s="39"/>
      <c r="C18" s="12">
        <v>-197743</v>
      </c>
      <c r="E18" s="117">
        <v>-68960</v>
      </c>
    </row>
    <row r="19" spans="1:5" ht="15">
      <c r="A19" s="39" t="s">
        <v>126</v>
      </c>
      <c r="B19" s="39"/>
      <c r="C19" s="12">
        <v>2071</v>
      </c>
      <c r="E19" s="117"/>
    </row>
    <row r="20" spans="1:5" ht="15">
      <c r="A20" s="39" t="s">
        <v>26</v>
      </c>
      <c r="B20" s="39"/>
      <c r="C20" s="47">
        <f>SUM(C10:C19)</f>
        <v>3200647</v>
      </c>
      <c r="E20" s="115">
        <f>SUM(E10:E18)</f>
        <v>2624696</v>
      </c>
    </row>
    <row r="21" spans="1:5" ht="15">
      <c r="A21" s="39"/>
      <c r="B21" s="39"/>
      <c r="C21" s="12"/>
      <c r="E21" s="79"/>
    </row>
    <row r="22" spans="1:5" ht="15">
      <c r="A22" s="39" t="s">
        <v>127</v>
      </c>
      <c r="B22" s="39"/>
      <c r="C22" s="12">
        <v>-819024</v>
      </c>
      <c r="E22" s="105">
        <v>0</v>
      </c>
    </row>
    <row r="23" spans="1:7" ht="15">
      <c r="A23" s="39" t="s">
        <v>105</v>
      </c>
      <c r="B23" s="39"/>
      <c r="C23" s="12">
        <v>-206728</v>
      </c>
      <c r="E23" s="80">
        <v>-133913</v>
      </c>
      <c r="G23" s="39"/>
    </row>
    <row r="24" spans="1:5" ht="15">
      <c r="A24" s="39" t="s">
        <v>106</v>
      </c>
      <c r="B24" s="39"/>
      <c r="C24" s="12">
        <v>-613920</v>
      </c>
      <c r="E24" s="80">
        <v>1054240</v>
      </c>
    </row>
    <row r="25" spans="1:5" ht="15">
      <c r="A25" s="39" t="s">
        <v>99</v>
      </c>
      <c r="B25" s="39"/>
      <c r="C25" s="12">
        <v>-12571</v>
      </c>
      <c r="E25" s="80">
        <v>-582290</v>
      </c>
    </row>
    <row r="26" spans="1:5" ht="15">
      <c r="A26" s="39"/>
      <c r="B26" s="39"/>
      <c r="C26" s="104"/>
      <c r="E26" s="80"/>
    </row>
    <row r="27" spans="1:5" ht="15">
      <c r="A27" s="39" t="s">
        <v>114</v>
      </c>
      <c r="B27" s="39"/>
      <c r="C27" s="12">
        <f>SUM(C20:C25)</f>
        <v>1548404</v>
      </c>
      <c r="E27" s="114">
        <f>SUM(E20:E25)</f>
        <v>2962733</v>
      </c>
    </row>
    <row r="28" spans="1:5" ht="15">
      <c r="A28" s="39" t="s">
        <v>16</v>
      </c>
      <c r="B28" s="39"/>
      <c r="C28" s="48">
        <v>-107250</v>
      </c>
      <c r="E28" s="80">
        <v>-440327</v>
      </c>
    </row>
    <row r="29" spans="1:5" ht="15">
      <c r="A29" s="39" t="s">
        <v>115</v>
      </c>
      <c r="B29" s="39"/>
      <c r="C29" s="48">
        <v>-3454</v>
      </c>
      <c r="E29" s="80">
        <v>-2078</v>
      </c>
    </row>
    <row r="30" spans="1:3" ht="15">
      <c r="A30" s="39"/>
      <c r="B30" s="39"/>
      <c r="C30" s="12"/>
    </row>
    <row r="31" spans="1:5" ht="15.75">
      <c r="A31" s="42" t="s">
        <v>28</v>
      </c>
      <c r="B31" s="42"/>
      <c r="C31" s="14">
        <f>SUM(C27:C29)</f>
        <v>1437700</v>
      </c>
      <c r="E31" s="74">
        <f>SUM(E27:E29)</f>
        <v>2520328</v>
      </c>
    </row>
    <row r="32" spans="1:3" ht="15.75">
      <c r="A32" s="42"/>
      <c r="B32" s="42"/>
      <c r="C32" s="12"/>
    </row>
    <row r="33" spans="1:3" ht="15.75">
      <c r="A33" s="42" t="s">
        <v>4</v>
      </c>
      <c r="B33" s="42"/>
      <c r="C33" s="12"/>
    </row>
    <row r="34" spans="1:5" ht="15">
      <c r="A34" s="39" t="s">
        <v>15</v>
      </c>
      <c r="B34" s="39"/>
      <c r="C34" s="12">
        <v>-613962</v>
      </c>
      <c r="E34" s="80">
        <v>-390935</v>
      </c>
    </row>
    <row r="35" spans="1:5" ht="15" hidden="1">
      <c r="A35" s="39" t="s">
        <v>18</v>
      </c>
      <c r="B35" s="39"/>
      <c r="C35" s="12"/>
      <c r="E35" s="80"/>
    </row>
    <row r="36" spans="1:5" ht="15">
      <c r="A36" s="39" t="s">
        <v>86</v>
      </c>
      <c r="B36" s="39"/>
      <c r="C36" s="12">
        <v>-147315</v>
      </c>
      <c r="E36" s="80">
        <v>-218986</v>
      </c>
    </row>
    <row r="37" spans="1:5" ht="15">
      <c r="A37" s="39" t="s">
        <v>100</v>
      </c>
      <c r="B37" s="103">
        <v>11</v>
      </c>
      <c r="C37" s="12">
        <v>-548513</v>
      </c>
      <c r="E37" s="81">
        <v>0</v>
      </c>
    </row>
    <row r="38" spans="1:5" ht="15">
      <c r="A38" s="39" t="s">
        <v>116</v>
      </c>
      <c r="B38" s="103"/>
      <c r="C38" s="12">
        <v>197743</v>
      </c>
      <c r="E38" s="81">
        <v>68960</v>
      </c>
    </row>
    <row r="39" spans="3:5" ht="15">
      <c r="C39" s="12"/>
      <c r="E39" s="80"/>
    </row>
    <row r="40" spans="1:5" ht="15.75">
      <c r="A40" s="42" t="s">
        <v>29</v>
      </c>
      <c r="B40" s="42"/>
      <c r="C40" s="61">
        <f>SUM(C34:C38)</f>
        <v>-1112047</v>
      </c>
      <c r="E40" s="74">
        <f>SUM(E34:E38)</f>
        <v>-540961</v>
      </c>
    </row>
    <row r="41" spans="1:3" ht="15">
      <c r="A41" s="39"/>
      <c r="B41" s="39"/>
      <c r="C41" s="12"/>
    </row>
    <row r="42" spans="1:5" ht="15.75">
      <c r="A42" s="42" t="s">
        <v>17</v>
      </c>
      <c r="B42" s="42"/>
      <c r="C42" s="12"/>
      <c r="E42" s="46"/>
    </row>
    <row r="43" spans="1:5" ht="15.75">
      <c r="A43" s="39" t="s">
        <v>103</v>
      </c>
      <c r="B43" s="42"/>
      <c r="C43" s="12">
        <v>0</v>
      </c>
      <c r="E43" s="79">
        <v>7560000</v>
      </c>
    </row>
    <row r="44" spans="1:5" ht="15.75">
      <c r="A44" s="39" t="s">
        <v>104</v>
      </c>
      <c r="B44" s="42"/>
      <c r="C44" s="12">
        <v>0</v>
      </c>
      <c r="E44" s="80">
        <v>-1529217</v>
      </c>
    </row>
    <row r="45" spans="1:5" ht="15.75">
      <c r="A45" s="39" t="s">
        <v>117</v>
      </c>
      <c r="B45" s="42"/>
      <c r="C45" s="12">
        <v>-1068800</v>
      </c>
      <c r="E45" s="81">
        <v>-1002000</v>
      </c>
    </row>
    <row r="46" spans="1:5" ht="15">
      <c r="A46" s="39" t="s">
        <v>101</v>
      </c>
      <c r="B46" s="39"/>
      <c r="C46" s="12">
        <v>-22004</v>
      </c>
      <c r="E46" s="81">
        <v>0</v>
      </c>
    </row>
    <row r="47" spans="1:5" ht="15.75" thickBot="1">
      <c r="A47" s="39"/>
      <c r="B47" s="39"/>
      <c r="C47" s="41"/>
      <c r="E47" s="82"/>
    </row>
    <row r="48" spans="1:5" ht="15.75">
      <c r="A48" s="42" t="s">
        <v>27</v>
      </c>
      <c r="B48" s="42"/>
      <c r="C48" s="49">
        <f>C31+C40+C45+C46</f>
        <v>-765151</v>
      </c>
      <c r="E48" s="49">
        <f>E31+E40+E43+E44+E45</f>
        <v>7008150</v>
      </c>
    </row>
    <row r="49" spans="1:3" ht="15">
      <c r="A49" s="39"/>
      <c r="B49" s="39"/>
      <c r="C49" s="41"/>
    </row>
    <row r="50" spans="1:5" ht="15.75">
      <c r="A50" s="42" t="s">
        <v>91</v>
      </c>
      <c r="B50" s="42"/>
      <c r="C50" s="12">
        <v>7325807</v>
      </c>
      <c r="E50" s="12">
        <v>317657</v>
      </c>
    </row>
    <row r="51" spans="1:3" ht="15">
      <c r="A51" s="39"/>
      <c r="B51" s="39"/>
      <c r="C51" s="12"/>
    </row>
    <row r="52" spans="1:5" ht="16.5" thickBot="1">
      <c r="A52" s="42" t="s">
        <v>129</v>
      </c>
      <c r="B52" s="42"/>
      <c r="C52" s="50">
        <f>SUM(C48:C51)</f>
        <v>6560656</v>
      </c>
      <c r="E52" s="50">
        <f>SUM(E48:E51)</f>
        <v>7325807</v>
      </c>
    </row>
    <row r="53" spans="1:3" ht="16.5" thickTop="1">
      <c r="A53" s="42"/>
      <c r="B53" s="42"/>
      <c r="C53" s="12"/>
    </row>
    <row r="54" spans="1:3" ht="15.75">
      <c r="A54" s="42" t="s">
        <v>30</v>
      </c>
      <c r="B54" s="42"/>
      <c r="C54" s="39"/>
    </row>
    <row r="55" spans="1:3" ht="15">
      <c r="A55" s="39" t="s">
        <v>5</v>
      </c>
      <c r="B55" s="39"/>
      <c r="C55" s="39"/>
    </row>
    <row r="56" spans="1:5" ht="15">
      <c r="A56" s="39" t="s">
        <v>34</v>
      </c>
      <c r="B56" s="39"/>
      <c r="C56" s="48">
        <v>5396517</v>
      </c>
      <c r="E56" s="12">
        <v>5860821</v>
      </c>
    </row>
    <row r="57" spans="1:5" ht="15">
      <c r="A57" s="39" t="s">
        <v>2</v>
      </c>
      <c r="B57" s="39"/>
      <c r="C57" s="12">
        <v>1164139</v>
      </c>
      <c r="E57" s="12">
        <v>1464986</v>
      </c>
    </row>
    <row r="58" spans="1:5" ht="15">
      <c r="A58" s="39" t="s">
        <v>63</v>
      </c>
      <c r="B58" s="39"/>
      <c r="C58" s="12">
        <v>0</v>
      </c>
      <c r="E58" s="12">
        <v>0</v>
      </c>
    </row>
    <row r="59" spans="1:5" ht="15.75" thickBot="1">
      <c r="A59" s="39"/>
      <c r="B59" s="39"/>
      <c r="C59" s="51">
        <f>SUM(C56:C58)</f>
        <v>6560656</v>
      </c>
      <c r="E59" s="51">
        <f>SUM(E56:E58)</f>
        <v>7325807</v>
      </c>
    </row>
    <row r="60" spans="1:5" ht="15.75" thickTop="1">
      <c r="A60" s="39"/>
      <c r="B60" s="39"/>
      <c r="C60" s="62"/>
      <c r="E60" s="62"/>
    </row>
    <row r="61" spans="1:3" ht="15">
      <c r="A61" s="39"/>
      <c r="B61" s="39"/>
      <c r="C61" s="62"/>
    </row>
    <row r="62" spans="1:9" ht="15">
      <c r="A62" s="125" t="s">
        <v>131</v>
      </c>
      <c r="B62" s="125"/>
      <c r="C62" s="125"/>
      <c r="D62" s="125"/>
      <c r="E62" s="125"/>
      <c r="F62" s="125"/>
      <c r="G62" s="121"/>
      <c r="H62" s="121"/>
      <c r="I62" s="121"/>
    </row>
    <row r="63" spans="1:9" ht="15">
      <c r="A63" s="125"/>
      <c r="B63" s="125"/>
      <c r="C63" s="125"/>
      <c r="D63" s="125"/>
      <c r="E63" s="125"/>
      <c r="F63" s="125"/>
      <c r="G63" s="121"/>
      <c r="H63" s="121"/>
      <c r="I63" s="121"/>
    </row>
    <row r="64" spans="1:9" ht="15">
      <c r="A64" s="125"/>
      <c r="B64" s="125"/>
      <c r="C64" s="125"/>
      <c r="D64" s="125"/>
      <c r="E64" s="125"/>
      <c r="F64" s="125"/>
      <c r="G64" s="121"/>
      <c r="H64" s="121"/>
      <c r="I64" s="121"/>
    </row>
    <row r="65" spans="1:9" ht="15">
      <c r="A65" s="125"/>
      <c r="B65" s="125"/>
      <c r="C65" s="125"/>
      <c r="D65" s="125"/>
      <c r="E65" s="125"/>
      <c r="F65" s="125"/>
      <c r="G65" s="121"/>
      <c r="H65" s="121"/>
      <c r="I65" s="121"/>
    </row>
    <row r="66" spans="1:9" ht="15">
      <c r="A66" s="125"/>
      <c r="B66" s="125"/>
      <c r="C66" s="125"/>
      <c r="D66" s="125"/>
      <c r="E66" s="125"/>
      <c r="F66" s="125"/>
      <c r="G66" s="121"/>
      <c r="H66" s="121"/>
      <c r="I66" s="121"/>
    </row>
    <row r="67" spans="1:9" ht="15">
      <c r="A67" s="124"/>
      <c r="B67" s="124"/>
      <c r="C67" s="124"/>
      <c r="D67" s="124"/>
      <c r="E67" s="124"/>
      <c r="F67" s="124"/>
      <c r="G67" s="124"/>
      <c r="H67" s="124"/>
      <c r="I67" s="124"/>
    </row>
    <row r="68" spans="1:9" ht="15">
      <c r="A68" s="125" t="s">
        <v>89</v>
      </c>
      <c r="B68" s="125"/>
      <c r="C68" s="125"/>
      <c r="D68" s="125"/>
      <c r="E68" s="125"/>
      <c r="F68" s="125"/>
      <c r="G68" s="120"/>
      <c r="H68" s="120"/>
      <c r="I68" s="120"/>
    </row>
    <row r="69" spans="1:9" ht="15">
      <c r="A69" s="124"/>
      <c r="B69" s="124"/>
      <c r="C69" s="124"/>
      <c r="D69" s="124"/>
      <c r="E69" s="124"/>
      <c r="F69" s="124"/>
      <c r="G69" s="124"/>
      <c r="H69" s="124"/>
      <c r="I69" s="124"/>
    </row>
    <row r="70" spans="1:9" ht="15">
      <c r="A70" s="125" t="s">
        <v>130</v>
      </c>
      <c r="B70" s="125"/>
      <c r="C70" s="125"/>
      <c r="D70" s="125"/>
      <c r="E70" s="125"/>
      <c r="F70" s="125"/>
      <c r="G70" s="121"/>
      <c r="H70" s="121"/>
      <c r="I70" s="121"/>
    </row>
    <row r="71" spans="1:9" ht="15">
      <c r="A71" s="125"/>
      <c r="B71" s="125"/>
      <c r="C71" s="125"/>
      <c r="D71" s="125"/>
      <c r="E71" s="125"/>
      <c r="F71" s="125"/>
      <c r="G71" s="121"/>
      <c r="H71" s="121"/>
      <c r="I71" s="121"/>
    </row>
    <row r="72" spans="1:9" ht="15">
      <c r="A72" s="125"/>
      <c r="B72" s="125"/>
      <c r="C72" s="125"/>
      <c r="D72" s="125"/>
      <c r="E72" s="125"/>
      <c r="F72" s="125"/>
      <c r="G72" s="121"/>
      <c r="H72" s="121"/>
      <c r="I72" s="121"/>
    </row>
  </sheetData>
  <mergeCells count="4">
    <mergeCell ref="C6:E6"/>
    <mergeCell ref="A68:F68"/>
    <mergeCell ref="A70:F72"/>
    <mergeCell ref="A62:F66"/>
  </mergeCells>
  <printOptions/>
  <pageMargins left="0.7875" right="0.7875" top="0.31" bottom="0.7875" header="0.34" footer="0.5"/>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Win98</dc:creator>
  <cp:keywords/>
  <dc:description/>
  <cp:lastModifiedBy>Chey Peng Jin</cp:lastModifiedBy>
  <cp:lastPrinted>2007-02-27T03:20:26Z</cp:lastPrinted>
  <dcterms:created xsi:type="dcterms:W3CDTF">2003-03-09T10:29:46Z</dcterms:created>
  <dcterms:modified xsi:type="dcterms:W3CDTF">2007-02-27T06:32:42Z</dcterms:modified>
  <cp:category/>
  <cp:version/>
  <cp:contentType/>
  <cp:contentStatus/>
  <cp:revision>1</cp:revision>
</cp:coreProperties>
</file>